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aria\Desktop\FINANCIJSKI IZVJ.31.12.2022\"/>
    </mc:Choice>
  </mc:AlternateContent>
  <xr:revisionPtr revIDLastSave="0" documentId="13_ncr:1_{940CEF24-B0C0-4368-B6A4-BB5E8D608D4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F287" i="9"/>
  <c r="F286" i="9"/>
  <c r="H285" i="9"/>
  <c r="G285" i="9"/>
  <c r="E285" i="9" s="1"/>
  <c r="B285" i="9" s="1"/>
  <c r="F285" i="9"/>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M268" i="9"/>
  <c r="L268" i="9"/>
  <c r="F268" i="9"/>
  <c r="E268" i="9"/>
  <c r="M267" i="9"/>
  <c r="L267" i="9"/>
  <c r="F267" i="9" s="1"/>
  <c r="B267" i="9" s="1"/>
  <c r="E267" i="9"/>
  <c r="M266" i="9"/>
  <c r="L266" i="9"/>
  <c r="F266" i="9" s="1"/>
  <c r="E266" i="9"/>
  <c r="B266" i="9" s="1"/>
  <c r="M265" i="9"/>
  <c r="L265" i="9"/>
  <c r="F265" i="9"/>
  <c r="E265" i="9"/>
  <c r="B265" i="9" s="1"/>
  <c r="M264" i="9"/>
  <c r="L264" i="9"/>
  <c r="F264" i="9" s="1"/>
  <c r="E264" i="9"/>
  <c r="M263" i="9"/>
  <c r="L263" i="9"/>
  <c r="F263" i="9"/>
  <c r="B263" i="9" s="1"/>
  <c r="E263" i="9"/>
  <c r="M262" i="9"/>
  <c r="L262" i="9"/>
  <c r="F262" i="9" s="1"/>
  <c r="E262" i="9"/>
  <c r="B262" i="9" s="1"/>
  <c r="M261" i="9"/>
  <c r="F261" i="9" s="1"/>
  <c r="L261" i="9"/>
  <c r="E261" i="9"/>
  <c r="B261" i="9" s="1"/>
  <c r="M260" i="9"/>
  <c r="L260" i="9"/>
  <c r="F260" i="9"/>
  <c r="E260" i="9"/>
  <c r="B260" i="9" s="1"/>
  <c r="M259" i="9"/>
  <c r="L259" i="9"/>
  <c r="F259" i="9" s="1"/>
  <c r="E259" i="9"/>
  <c r="B259" i="9"/>
  <c r="M258" i="9"/>
  <c r="L258" i="9"/>
  <c r="E258" i="9"/>
  <c r="M257" i="9"/>
  <c r="L257" i="9"/>
  <c r="F257" i="9"/>
  <c r="E257" i="9"/>
  <c r="B257" i="9"/>
  <c r="M256" i="9"/>
  <c r="L256" i="9"/>
  <c r="F256" i="9" s="1"/>
  <c r="E256" i="9"/>
  <c r="B256" i="9" s="1"/>
  <c r="M255" i="9"/>
  <c r="L255" i="9"/>
  <c r="E255" i="9"/>
  <c r="M254" i="9"/>
  <c r="L254" i="9"/>
  <c r="F254" i="9" s="1"/>
  <c r="E254" i="9"/>
  <c r="B254" i="9"/>
  <c r="M253" i="9"/>
  <c r="F253" i="9" s="1"/>
  <c r="L253" i="9"/>
  <c r="E253" i="9"/>
  <c r="M252" i="9"/>
  <c r="L252" i="9"/>
  <c r="F252" i="9" s="1"/>
  <c r="E252" i="9"/>
  <c r="M251" i="9"/>
  <c r="L251" i="9"/>
  <c r="F251" i="9" s="1"/>
  <c r="B251" i="9" s="1"/>
  <c r="E251" i="9"/>
  <c r="M250" i="9"/>
  <c r="L250" i="9"/>
  <c r="F250" i="9" s="1"/>
  <c r="E250" i="9"/>
  <c r="M249" i="9"/>
  <c r="L249" i="9"/>
  <c r="F249" i="9"/>
  <c r="E249" i="9"/>
  <c r="B249" i="9" s="1"/>
  <c r="M248" i="9"/>
  <c r="L248" i="9"/>
  <c r="F248" i="9" s="1"/>
  <c r="E248" i="9"/>
  <c r="M247" i="9"/>
  <c r="L247" i="9"/>
  <c r="F247" i="9"/>
  <c r="B247" i="9" s="1"/>
  <c r="E247" i="9"/>
  <c r="M246" i="9"/>
  <c r="L246" i="9"/>
  <c r="F246" i="9" s="1"/>
  <c r="E246" i="9"/>
  <c r="B246" i="9" s="1"/>
  <c r="M245" i="9"/>
  <c r="F245" i="9" s="1"/>
  <c r="L245" i="9"/>
  <c r="E245" i="9"/>
  <c r="B245" i="9" s="1"/>
  <c r="M244" i="9"/>
  <c r="L244" i="9"/>
  <c r="F244" i="9"/>
  <c r="E244" i="9"/>
  <c r="B244" i="9" s="1"/>
  <c r="M243" i="9"/>
  <c r="L243" i="9"/>
  <c r="F243" i="9" s="1"/>
  <c r="E243" i="9"/>
  <c r="B243" i="9"/>
  <c r="M242" i="9"/>
  <c r="L242" i="9"/>
  <c r="E242" i="9"/>
  <c r="M241" i="9"/>
  <c r="L241" i="9"/>
  <c r="F241" i="9"/>
  <c r="E241" i="9"/>
  <c r="B241" i="9"/>
  <c r="M240" i="9"/>
  <c r="L240" i="9"/>
  <c r="F240" i="9" s="1"/>
  <c r="E240" i="9"/>
  <c r="B240" i="9" s="1"/>
  <c r="M239" i="9"/>
  <c r="L239" i="9"/>
  <c r="F239" i="9" s="1"/>
  <c r="B239" i="9" s="1"/>
  <c r="E239" i="9"/>
  <c r="M238" i="9"/>
  <c r="L238" i="9"/>
  <c r="F238" i="9" s="1"/>
  <c r="B238" i="9" s="1"/>
  <c r="E238" i="9"/>
  <c r="M237" i="9"/>
  <c r="F237" i="9" s="1"/>
  <c r="L237" i="9"/>
  <c r="E237" i="9"/>
  <c r="M236" i="9"/>
  <c r="L236" i="9"/>
  <c r="F236" i="9"/>
  <c r="E236" i="9"/>
  <c r="M235" i="9"/>
  <c r="L235" i="9"/>
  <c r="F235" i="9" s="1"/>
  <c r="B235" i="9" s="1"/>
  <c r="E235" i="9"/>
  <c r="M234" i="9"/>
  <c r="L234" i="9"/>
  <c r="F234" i="9" s="1"/>
  <c r="E234" i="9"/>
  <c r="M233" i="9"/>
  <c r="L233" i="9"/>
  <c r="F233" i="9"/>
  <c r="E233" i="9"/>
  <c r="B233" i="9" s="1"/>
  <c r="M232" i="9"/>
  <c r="L232" i="9"/>
  <c r="F232" i="9" s="1"/>
  <c r="B232" i="9" s="1"/>
  <c r="E232" i="9"/>
  <c r="M231" i="9"/>
  <c r="L231" i="9"/>
  <c r="F231" i="9"/>
  <c r="B231" i="9" s="1"/>
  <c r="E231" i="9"/>
  <c r="M230" i="9"/>
  <c r="F230" i="9" s="1"/>
  <c r="L230" i="9"/>
  <c r="E230" i="9"/>
  <c r="B230" i="9"/>
  <c r="M229" i="9"/>
  <c r="F229" i="9" s="1"/>
  <c r="L229" i="9"/>
  <c r="E229" i="9"/>
  <c r="B229" i="9" s="1"/>
  <c r="M228" i="9"/>
  <c r="L228" i="9"/>
  <c r="F228" i="9"/>
  <c r="E228" i="9"/>
  <c r="B228" i="9" s="1"/>
  <c r="M227" i="9"/>
  <c r="L227" i="9"/>
  <c r="F227" i="9" s="1"/>
  <c r="E227" i="9"/>
  <c r="B227" i="9"/>
  <c r="M226" i="9"/>
  <c r="L226" i="9"/>
  <c r="E226" i="9"/>
  <c r="H225" i="9"/>
  <c r="G225" i="9"/>
  <c r="F225" i="9"/>
  <c r="E225" i="9"/>
  <c r="B225" i="9" s="1"/>
  <c r="M224" i="9"/>
  <c r="L224" i="9"/>
  <c r="F224" i="9" s="1"/>
  <c r="B224" i="9" s="1"/>
  <c r="E224" i="9"/>
  <c r="M223" i="9"/>
  <c r="L223" i="9"/>
  <c r="F223" i="9" s="1"/>
  <c r="B223" i="9" s="1"/>
  <c r="E223" i="9"/>
  <c r="M222" i="9"/>
  <c r="L222" i="9"/>
  <c r="E222" i="9"/>
  <c r="M221" i="9"/>
  <c r="L221" i="9"/>
  <c r="E221" i="9"/>
  <c r="M220" i="9"/>
  <c r="L220" i="9"/>
  <c r="F220" i="9" s="1"/>
  <c r="E220" i="9"/>
  <c r="M219" i="9"/>
  <c r="L219" i="9"/>
  <c r="F219" i="9" s="1"/>
  <c r="B219" i="9" s="1"/>
  <c r="E219" i="9"/>
  <c r="M218" i="9"/>
  <c r="L218" i="9"/>
  <c r="E218" i="9"/>
  <c r="M217" i="9"/>
  <c r="L217" i="9"/>
  <c r="F217" i="9"/>
  <c r="E217" i="9"/>
  <c r="B217" i="9" s="1"/>
  <c r="M216" i="9"/>
  <c r="L216" i="9"/>
  <c r="E216" i="9"/>
  <c r="M215" i="9"/>
  <c r="L215" i="9"/>
  <c r="F215" i="9"/>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H156" i="9"/>
  <c r="G156" i="9"/>
  <c r="F156" i="9"/>
  <c r="B156" i="9" s="1"/>
  <c r="E156" i="9"/>
  <c r="H155" i="9"/>
  <c r="G155" i="9"/>
  <c r="E155" i="9" s="1"/>
  <c r="B155" i="9" s="1"/>
  <c r="F155" i="9"/>
  <c r="H154" i="9"/>
  <c r="G154" i="9"/>
  <c r="E154" i="9" s="1"/>
  <c r="F154" i="9"/>
  <c r="H153" i="9"/>
  <c r="G153" i="9"/>
  <c r="F153" i="9"/>
  <c r="E153" i="9"/>
  <c r="B153" i="9"/>
  <c r="H152" i="9"/>
  <c r="G152" i="9"/>
  <c r="E152" i="9" s="1"/>
  <c r="B152" i="9" s="1"/>
  <c r="F152" i="9"/>
  <c r="H151" i="9"/>
  <c r="G151" i="9"/>
  <c r="E151" i="9" s="1"/>
  <c r="B151" i="9" s="1"/>
  <c r="F151" i="9"/>
  <c r="H150" i="9"/>
  <c r="G150" i="9"/>
  <c r="E150" i="9" s="1"/>
  <c r="F150" i="9"/>
  <c r="B150" i="9"/>
  <c r="H149" i="9"/>
  <c r="G149" i="9"/>
  <c r="F149" i="9"/>
  <c r="H148" i="9"/>
  <c r="G148" i="9"/>
  <c r="F148" i="9"/>
  <c r="E148" i="9"/>
  <c r="B148" i="9" s="1"/>
  <c r="H147" i="9"/>
  <c r="G147" i="9"/>
  <c r="E147" i="9" s="1"/>
  <c r="B147" i="9" s="1"/>
  <c r="F147" i="9"/>
  <c r="H146" i="9"/>
  <c r="G146" i="9"/>
  <c r="E146" i="9" s="1"/>
  <c r="F146" i="9"/>
  <c r="H145" i="9"/>
  <c r="G145" i="9"/>
  <c r="F145" i="9"/>
  <c r="E145" i="9"/>
  <c r="B145" i="9"/>
  <c r="H144" i="9"/>
  <c r="G144" i="9"/>
  <c r="E144" i="9" s="1"/>
  <c r="B144" i="9" s="1"/>
  <c r="F144" i="9"/>
  <c r="H143" i="9"/>
  <c r="G143" i="9"/>
  <c r="E143" i="9" s="1"/>
  <c r="B143" i="9" s="1"/>
  <c r="F143" i="9"/>
  <c r="F142" i="9"/>
  <c r="H141" i="9"/>
  <c r="G141" i="9"/>
  <c r="E141" i="9" s="1"/>
  <c r="B141" i="9" s="1"/>
  <c r="F141" i="9"/>
  <c r="H140" i="9"/>
  <c r="G140" i="9"/>
  <c r="F140" i="9"/>
  <c r="E140" i="9"/>
  <c r="B140" i="9" s="1"/>
  <c r="H139" i="9"/>
  <c r="G139" i="9"/>
  <c r="E139" i="9" s="1"/>
  <c r="B139" i="9" s="1"/>
  <c r="F139" i="9"/>
  <c r="H138" i="9"/>
  <c r="G138" i="9"/>
  <c r="F138" i="9"/>
  <c r="H137" i="9"/>
  <c r="G137" i="9"/>
  <c r="F137" i="9"/>
  <c r="E137" i="9"/>
  <c r="B137" i="9"/>
  <c r="H136" i="9"/>
  <c r="G136" i="9"/>
  <c r="F136" i="9"/>
  <c r="H135" i="9"/>
  <c r="G135" i="9"/>
  <c r="F135" i="9"/>
  <c r="E135" i="9"/>
  <c r="B135" i="9" s="1"/>
  <c r="H134" i="9"/>
  <c r="G134" i="9"/>
  <c r="E134" i="9" s="1"/>
  <c r="B134" i="9" s="1"/>
  <c r="F134" i="9"/>
  <c r="H133" i="9"/>
  <c r="G133" i="9"/>
  <c r="F133" i="9"/>
  <c r="H132" i="9"/>
  <c r="G132" i="9"/>
  <c r="F132" i="9"/>
  <c r="B132" i="9" s="1"/>
  <c r="E132" i="9"/>
  <c r="H131" i="9"/>
  <c r="G131" i="9"/>
  <c r="E131" i="9" s="1"/>
  <c r="B131" i="9" s="1"/>
  <c r="F131" i="9"/>
  <c r="H130" i="9"/>
  <c r="G130" i="9"/>
  <c r="E130" i="9" s="1"/>
  <c r="F130" i="9"/>
  <c r="H129" i="9"/>
  <c r="G129" i="9"/>
  <c r="F129" i="9"/>
  <c r="E129" i="9"/>
  <c r="B129" i="9"/>
  <c r="H128" i="9"/>
  <c r="G128" i="9"/>
  <c r="E128" i="9" s="1"/>
  <c r="B128" i="9" s="1"/>
  <c r="F128" i="9"/>
  <c r="H127" i="9"/>
  <c r="G127" i="9"/>
  <c r="E127" i="9" s="1"/>
  <c r="B127" i="9" s="1"/>
  <c r="F127" i="9"/>
  <c r="H126" i="9"/>
  <c r="G126" i="9"/>
  <c r="E126" i="9" s="1"/>
  <c r="F126" i="9"/>
  <c r="B126" i="9"/>
  <c r="H125" i="9"/>
  <c r="G125" i="9"/>
  <c r="E125" i="9" s="1"/>
  <c r="B125" i="9" s="1"/>
  <c r="F125" i="9"/>
  <c r="H124" i="9"/>
  <c r="G124" i="9"/>
  <c r="F124" i="9"/>
  <c r="E124" i="9"/>
  <c r="B124" i="9"/>
  <c r="H123" i="9"/>
  <c r="G123" i="9"/>
  <c r="E123" i="9" s="1"/>
  <c r="B123" i="9" s="1"/>
  <c r="F123" i="9"/>
  <c r="H122" i="9"/>
  <c r="G122" i="9"/>
  <c r="E122" i="9" s="1"/>
  <c r="F122" i="9"/>
  <c r="H121" i="9"/>
  <c r="G121" i="9"/>
  <c r="F121" i="9"/>
  <c r="E121" i="9"/>
  <c r="B121" i="9"/>
  <c r="H120" i="9"/>
  <c r="G120" i="9"/>
  <c r="E120" i="9" s="1"/>
  <c r="B120" i="9" s="1"/>
  <c r="F120" i="9"/>
  <c r="H119" i="9"/>
  <c r="G119" i="9"/>
  <c r="E119" i="9" s="1"/>
  <c r="B119" i="9" s="1"/>
  <c r="F119" i="9"/>
  <c r="H118" i="9"/>
  <c r="G118" i="9"/>
  <c r="E118" i="9" s="1"/>
  <c r="F118" i="9"/>
  <c r="B118" i="9"/>
  <c r="H117" i="9"/>
  <c r="G117" i="9"/>
  <c r="E117" i="9" s="1"/>
  <c r="B117" i="9" s="1"/>
  <c r="F117" i="9"/>
  <c r="H116" i="9"/>
  <c r="G116" i="9"/>
  <c r="F116" i="9"/>
  <c r="E116" i="9"/>
  <c r="B116" i="9"/>
  <c r="H115" i="9"/>
  <c r="G115" i="9"/>
  <c r="E115" i="9" s="1"/>
  <c r="B115" i="9" s="1"/>
  <c r="F115" i="9"/>
  <c r="H114" i="9"/>
  <c r="G114" i="9"/>
  <c r="E114" i="9" s="1"/>
  <c r="B114" i="9" s="1"/>
  <c r="F114" i="9"/>
  <c r="H113" i="9"/>
  <c r="G113" i="9"/>
  <c r="F113" i="9"/>
  <c r="E113" i="9"/>
  <c r="B113" i="9" s="1"/>
  <c r="H112" i="9"/>
  <c r="G112" i="9"/>
  <c r="E112" i="9" s="1"/>
  <c r="B112" i="9" s="1"/>
  <c r="F112" i="9"/>
  <c r="H111" i="9"/>
  <c r="G111" i="9"/>
  <c r="F111" i="9"/>
  <c r="E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H105" i="9"/>
  <c r="G105" i="9"/>
  <c r="F105" i="9"/>
  <c r="E105" i="9"/>
  <c r="B105" i="9"/>
  <c r="H104" i="9"/>
  <c r="G104" i="9"/>
  <c r="F104" i="9"/>
  <c r="H103" i="9"/>
  <c r="G103" i="9"/>
  <c r="F103" i="9"/>
  <c r="E103" i="9"/>
  <c r="B103" i="9" s="1"/>
  <c r="H102" i="9"/>
  <c r="G102" i="9"/>
  <c r="E102" i="9" s="1"/>
  <c r="B102" i="9" s="1"/>
  <c r="F102" i="9"/>
  <c r="H101" i="9"/>
  <c r="G101" i="9"/>
  <c r="F101" i="9"/>
  <c r="H100" i="9"/>
  <c r="G100" i="9"/>
  <c r="F100" i="9"/>
  <c r="B100" i="9" s="1"/>
  <c r="E100" i="9"/>
  <c r="H99" i="9"/>
  <c r="G99" i="9"/>
  <c r="E99" i="9" s="1"/>
  <c r="B99" i="9" s="1"/>
  <c r="F99" i="9"/>
  <c r="H98" i="9"/>
  <c r="G98" i="9"/>
  <c r="E98" i="9" s="1"/>
  <c r="B98" i="9" s="1"/>
  <c r="F98" i="9"/>
  <c r="H97" i="9"/>
  <c r="G97" i="9"/>
  <c r="F97" i="9"/>
  <c r="E97" i="9"/>
  <c r="B97" i="9"/>
  <c r="H96" i="9"/>
  <c r="G96" i="9"/>
  <c r="E96" i="9" s="1"/>
  <c r="B96" i="9" s="1"/>
  <c r="F96" i="9"/>
  <c r="H95" i="9"/>
  <c r="G95" i="9"/>
  <c r="E95" i="9" s="1"/>
  <c r="B95" i="9" s="1"/>
  <c r="F95" i="9"/>
  <c r="H94" i="9"/>
  <c r="G94" i="9"/>
  <c r="E94" i="9" s="1"/>
  <c r="F94" i="9"/>
  <c r="B94" i="9"/>
  <c r="H93" i="9"/>
  <c r="G93" i="9"/>
  <c r="E93" i="9" s="1"/>
  <c r="B93" i="9" s="1"/>
  <c r="F93" i="9"/>
  <c r="H92" i="9"/>
  <c r="G92" i="9"/>
  <c r="F92" i="9"/>
  <c r="E92" i="9"/>
  <c r="B92" i="9"/>
  <c r="H91" i="9"/>
  <c r="G91" i="9"/>
  <c r="E91" i="9" s="1"/>
  <c r="B91" i="9" s="1"/>
  <c r="F91" i="9"/>
  <c r="H90" i="9"/>
  <c r="G90" i="9"/>
  <c r="E90" i="9" s="1"/>
  <c r="F90" i="9"/>
  <c r="H89" i="9"/>
  <c r="G89" i="9"/>
  <c r="F89" i="9"/>
  <c r="E89" i="9"/>
  <c r="B89" i="9"/>
  <c r="H88" i="9"/>
  <c r="G88" i="9"/>
  <c r="E88" i="9" s="1"/>
  <c r="B88" i="9" s="1"/>
  <c r="F88" i="9"/>
  <c r="H87" i="9"/>
  <c r="G87" i="9"/>
  <c r="E87" i="9" s="1"/>
  <c r="B87" i="9" s="1"/>
  <c r="F87" i="9"/>
  <c r="H86" i="9"/>
  <c r="G86" i="9"/>
  <c r="E86" i="9" s="1"/>
  <c r="F86" i="9"/>
  <c r="B86" i="9"/>
  <c r="H85" i="9"/>
  <c r="G85" i="9"/>
  <c r="E85" i="9" s="1"/>
  <c r="B85" i="9" s="1"/>
  <c r="F85" i="9"/>
  <c r="H84" i="9"/>
  <c r="G84" i="9"/>
  <c r="F84" i="9"/>
  <c r="E84" i="9"/>
  <c r="B84" i="9"/>
  <c r="H83" i="9"/>
  <c r="G83" i="9"/>
  <c r="E83" i="9" s="1"/>
  <c r="B83" i="9" s="1"/>
  <c r="F83" i="9"/>
  <c r="H82" i="9"/>
  <c r="G82" i="9"/>
  <c r="E82" i="9" s="1"/>
  <c r="B82" i="9" s="1"/>
  <c r="F82" i="9"/>
  <c r="H81" i="9"/>
  <c r="G81" i="9"/>
  <c r="F81" i="9"/>
  <c r="E81" i="9"/>
  <c r="B81" i="9" s="1"/>
  <c r="H80" i="9"/>
  <c r="G80" i="9"/>
  <c r="E80" i="9" s="1"/>
  <c r="B80" i="9" s="1"/>
  <c r="F80" i="9"/>
  <c r="H79" i="9"/>
  <c r="G79" i="9"/>
  <c r="F79" i="9"/>
  <c r="E79" i="9"/>
  <c r="B79" i="9" s="1"/>
  <c r="H78" i="9"/>
  <c r="G78" i="9"/>
  <c r="E78" i="9" s="1"/>
  <c r="B78" i="9" s="1"/>
  <c r="F78" i="9"/>
  <c r="H77" i="9"/>
  <c r="G77" i="9"/>
  <c r="E77" i="9" s="1"/>
  <c r="B77" i="9" s="1"/>
  <c r="F77" i="9"/>
  <c r="H76" i="9"/>
  <c r="G76" i="9"/>
  <c r="F76" i="9"/>
  <c r="E76" i="9"/>
  <c r="B76" i="9" s="1"/>
  <c r="H75" i="9"/>
  <c r="G75" i="9"/>
  <c r="E75" i="9" s="1"/>
  <c r="B75" i="9" s="1"/>
  <c r="F75" i="9"/>
  <c r="H74" i="9"/>
  <c r="G74" i="9"/>
  <c r="F74" i="9"/>
  <c r="H73" i="9"/>
  <c r="G73" i="9"/>
  <c r="F73" i="9"/>
  <c r="E73" i="9"/>
  <c r="B73" i="9"/>
  <c r="H72" i="9"/>
  <c r="G72" i="9"/>
  <c r="F72" i="9"/>
  <c r="H71" i="9"/>
  <c r="G71" i="9"/>
  <c r="F71" i="9"/>
  <c r="E71" i="9"/>
  <c r="B71" i="9" s="1"/>
  <c r="H70" i="9"/>
  <c r="G70" i="9"/>
  <c r="E70" i="9" s="1"/>
  <c r="B70" i="9" s="1"/>
  <c r="F70" i="9"/>
  <c r="H69" i="9"/>
  <c r="G69" i="9"/>
  <c r="F69" i="9"/>
  <c r="H68" i="9"/>
  <c r="G68" i="9"/>
  <c r="F68" i="9"/>
  <c r="B68" i="9" s="1"/>
  <c r="E68" i="9"/>
  <c r="H67" i="9"/>
  <c r="G67" i="9"/>
  <c r="F67" i="9"/>
  <c r="H66" i="9"/>
  <c r="G66" i="9"/>
  <c r="E66" i="9" s="1"/>
  <c r="F66" i="9"/>
  <c r="H65" i="9"/>
  <c r="G65" i="9"/>
  <c r="F65" i="9"/>
  <c r="E65" i="9"/>
  <c r="B65" i="9"/>
  <c r="H64" i="9"/>
  <c r="G64" i="9"/>
  <c r="E64" i="9" s="1"/>
  <c r="B64" i="9" s="1"/>
  <c r="F64" i="9"/>
  <c r="H63" i="9"/>
  <c r="G63" i="9"/>
  <c r="E63" i="9" s="1"/>
  <c r="B63" i="9" s="1"/>
  <c r="F63" i="9"/>
  <c r="H62" i="9"/>
  <c r="G62" i="9"/>
  <c r="E62" i="9" s="1"/>
  <c r="F62" i="9"/>
  <c r="B62" i="9"/>
  <c r="H61" i="9"/>
  <c r="G61" i="9"/>
  <c r="E61" i="9" s="1"/>
  <c r="B61" i="9" s="1"/>
  <c r="F61" i="9"/>
  <c r="H60" i="9"/>
  <c r="G60" i="9"/>
  <c r="F60" i="9"/>
  <c r="E60" i="9"/>
  <c r="B60" i="9" s="1"/>
  <c r="H59" i="9"/>
  <c r="G59" i="9"/>
  <c r="F59" i="9"/>
  <c r="H58" i="9"/>
  <c r="G58" i="9"/>
  <c r="E58" i="9" s="1"/>
  <c r="F58" i="9"/>
  <c r="H57" i="9"/>
  <c r="G57" i="9"/>
  <c r="F57" i="9"/>
  <c r="H56" i="9"/>
  <c r="G56" i="9"/>
  <c r="E56" i="9" s="1"/>
  <c r="B56" i="9" s="1"/>
  <c r="F56" i="9"/>
  <c r="H55" i="9"/>
  <c r="G55" i="9"/>
  <c r="E55" i="9" s="1"/>
  <c r="B55" i="9" s="1"/>
  <c r="F55" i="9"/>
  <c r="H54" i="9"/>
  <c r="G54" i="9"/>
  <c r="E54" i="9" s="1"/>
  <c r="F54" i="9"/>
  <c r="B54" i="9"/>
  <c r="H53" i="9"/>
  <c r="G53" i="9"/>
  <c r="F53" i="9"/>
  <c r="H52" i="9"/>
  <c r="G52" i="9"/>
  <c r="F52" i="9"/>
  <c r="E52" i="9"/>
  <c r="B52" i="9"/>
  <c r="H51" i="9"/>
  <c r="G51" i="9"/>
  <c r="E51" i="9" s="1"/>
  <c r="B51" i="9" s="1"/>
  <c r="F51" i="9"/>
  <c r="H50" i="9"/>
  <c r="G50" i="9"/>
  <c r="E50" i="9" s="1"/>
  <c r="B50" i="9" s="1"/>
  <c r="F50" i="9"/>
  <c r="H49" i="9"/>
  <c r="G49" i="9"/>
  <c r="F49" i="9"/>
  <c r="E49" i="9"/>
  <c r="B49" i="9" s="1"/>
  <c r="H48" i="9"/>
  <c r="G48" i="9"/>
  <c r="E48" i="9" s="1"/>
  <c r="B48" i="9" s="1"/>
  <c r="F48" i="9"/>
  <c r="H47" i="9"/>
  <c r="G47" i="9"/>
  <c r="F47" i="9"/>
  <c r="E47" i="9"/>
  <c r="B47" i="9" s="1"/>
  <c r="H46" i="9"/>
  <c r="G46" i="9"/>
  <c r="F46" i="9"/>
  <c r="H45" i="9"/>
  <c r="G45" i="9"/>
  <c r="F45" i="9"/>
  <c r="E45" i="9"/>
  <c r="B45" i="9" s="1"/>
  <c r="H44" i="9"/>
  <c r="G44" i="9"/>
  <c r="F44" i="9"/>
  <c r="H43" i="9"/>
  <c r="G43" i="9"/>
  <c r="E43" i="9" s="1"/>
  <c r="B43" i="9" s="1"/>
  <c r="F43" i="9"/>
  <c r="H42" i="9"/>
  <c r="G42" i="9"/>
  <c r="E42" i="9" s="1"/>
  <c r="B42" i="9" s="1"/>
  <c r="F42" i="9"/>
  <c r="H41" i="9"/>
  <c r="E41" i="9" s="1"/>
  <c r="B41" i="9" s="1"/>
  <c r="G41" i="9"/>
  <c r="F41" i="9"/>
  <c r="H40" i="9"/>
  <c r="G40" i="9"/>
  <c r="E40" i="9" s="1"/>
  <c r="B40" i="9" s="1"/>
  <c r="F40" i="9"/>
  <c r="H39" i="9"/>
  <c r="G39" i="9"/>
  <c r="F39" i="9"/>
  <c r="H38" i="9"/>
  <c r="G38" i="9"/>
  <c r="E38" i="9" s="1"/>
  <c r="B38" i="9" s="1"/>
  <c r="F38" i="9"/>
  <c r="H37" i="9"/>
  <c r="G37" i="9"/>
  <c r="E37" i="9" s="1"/>
  <c r="B37" i="9" s="1"/>
  <c r="F37" i="9"/>
  <c r="H36" i="9"/>
  <c r="G36" i="9"/>
  <c r="F36" i="9"/>
  <c r="B36" i="9" s="1"/>
  <c r="E36" i="9"/>
  <c r="H35" i="9"/>
  <c r="G35" i="9"/>
  <c r="E35" i="9" s="1"/>
  <c r="B35" i="9" s="1"/>
  <c r="F35" i="9"/>
  <c r="H34" i="9"/>
  <c r="G34" i="9"/>
  <c r="E34" i="9" s="1"/>
  <c r="B34" i="9" s="1"/>
  <c r="F34" i="9"/>
  <c r="H33" i="9"/>
  <c r="G33" i="9"/>
  <c r="F33" i="9"/>
  <c r="E33" i="9"/>
  <c r="B33" i="9" s="1"/>
  <c r="H32" i="9"/>
  <c r="G32" i="9"/>
  <c r="E32" i="9" s="1"/>
  <c r="B32" i="9" s="1"/>
  <c r="F32" i="9"/>
  <c r="H31" i="9"/>
  <c r="G31" i="9"/>
  <c r="F31" i="9"/>
  <c r="E31" i="9"/>
  <c r="B31" i="9" s="1"/>
  <c r="H30" i="9"/>
  <c r="G30" i="9"/>
  <c r="E30" i="9" s="1"/>
  <c r="B30" i="9" s="1"/>
  <c r="F30" i="9"/>
  <c r="H29" i="9"/>
  <c r="G29" i="9"/>
  <c r="F29" i="9"/>
  <c r="E29" i="9"/>
  <c r="B29" i="9" s="1"/>
  <c r="H28" i="9"/>
  <c r="G28" i="9"/>
  <c r="F28" i="9"/>
  <c r="B28" i="9" s="1"/>
  <c r="E28" i="9"/>
  <c r="H27" i="9"/>
  <c r="G27" i="9"/>
  <c r="E27" i="9" s="1"/>
  <c r="B27" i="9" s="1"/>
  <c r="F27" i="9"/>
  <c r="H26" i="9"/>
  <c r="G26" i="9"/>
  <c r="F26" i="9"/>
  <c r="H25" i="9"/>
  <c r="G25" i="9"/>
  <c r="F25" i="9"/>
  <c r="H24" i="9"/>
  <c r="G24" i="9"/>
  <c r="E24" i="9" s="1"/>
  <c r="B24" i="9" s="1"/>
  <c r="F24" i="9"/>
  <c r="H23" i="9"/>
  <c r="G23" i="9"/>
  <c r="E23" i="9" s="1"/>
  <c r="B23" i="9" s="1"/>
  <c r="F23" i="9"/>
  <c r="H22" i="9"/>
  <c r="G22" i="9"/>
  <c r="E22" i="9" s="1"/>
  <c r="F22" i="9"/>
  <c r="H21" i="9"/>
  <c r="G21" i="9"/>
  <c r="F21" i="9"/>
  <c r="F20" i="9"/>
  <c r="F4" i="9"/>
  <c r="O3" i="9"/>
  <c r="G274" i="9" s="1"/>
  <c r="I3" i="9"/>
  <c r="L212" i="9" s="1"/>
  <c r="H3" i="9"/>
  <c r="G3" i="9"/>
  <c r="D101" i="8"/>
  <c r="I36" i="3" s="1"/>
  <c r="D95" i="8"/>
  <c r="D90" i="8"/>
  <c r="D85" i="8"/>
  <c r="D80" i="8"/>
  <c r="D75" i="8"/>
  <c r="D70" i="8"/>
  <c r="D65" i="8"/>
  <c r="D60" i="8"/>
  <c r="D55" i="8"/>
  <c r="D50" i="8"/>
  <c r="D44" i="8"/>
  <c r="D36" i="8"/>
  <c r="D26" i="8"/>
  <c r="D18" i="8"/>
  <c r="D8" i="8"/>
  <c r="C1483" i="1" s="1"/>
  <c r="H1483" i="1" s="1"/>
  <c r="D6" i="8"/>
  <c r="C1481" i="1" s="1"/>
  <c r="G1481" i="1" s="1"/>
  <c r="E44" i="7"/>
  <c r="D44" i="7"/>
  <c r="E39" i="7"/>
  <c r="D39" i="7"/>
  <c r="D38" i="7" s="1"/>
  <c r="E30" i="7"/>
  <c r="D30" i="7"/>
  <c r="E23" i="7"/>
  <c r="E22" i="7" s="1"/>
  <c r="D23" i="7"/>
  <c r="C1454" i="1" s="1"/>
  <c r="E14" i="7"/>
  <c r="D14" i="7"/>
  <c r="E7" i="7"/>
  <c r="D7" i="7"/>
  <c r="D6" i="7" s="1"/>
  <c r="E6" i="7"/>
  <c r="E5" i="7" s="1"/>
  <c r="D1436"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F115" i="6" s="1"/>
  <c r="D115" i="6"/>
  <c r="F113" i="6"/>
  <c r="F112" i="6"/>
  <c r="F111" i="6"/>
  <c r="F110" i="6"/>
  <c r="F109" i="6"/>
  <c r="F108" i="6"/>
  <c r="E107" i="6"/>
  <c r="D1401" i="1" s="1"/>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1355" i="1" s="1"/>
  <c r="D61" i="6"/>
  <c r="C1355" i="1" s="1"/>
  <c r="F60" i="6"/>
  <c r="F59" i="6"/>
  <c r="F58" i="6"/>
  <c r="F57" i="6"/>
  <c r="F56" i="6"/>
  <c r="F55" i="6"/>
  <c r="E54" i="6"/>
  <c r="D1348" i="1" s="1"/>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49" i="5"/>
  <c r="F248" i="5"/>
  <c r="F247" i="5"/>
  <c r="E246" i="5"/>
  <c r="D246" i="5"/>
  <c r="F244" i="5"/>
  <c r="F243" i="5"/>
  <c r="E242" i="5"/>
  <c r="D242" i="5"/>
  <c r="C1219" i="1" s="1"/>
  <c r="F241" i="5"/>
  <c r="F240" i="5"/>
  <c r="E239" i="5"/>
  <c r="D1216" i="1"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C1184" i="1" s="1"/>
  <c r="F205" i="5"/>
  <c r="F204" i="5"/>
  <c r="F203" i="5"/>
  <c r="F202" i="5"/>
  <c r="F201" i="5"/>
  <c r="F200" i="5"/>
  <c r="F199" i="5"/>
  <c r="F198" i="5"/>
  <c r="E198" i="5"/>
  <c r="D198" i="5"/>
  <c r="F197" i="5"/>
  <c r="F196" i="5"/>
  <c r="F195" i="5"/>
  <c r="F194" i="5"/>
  <c r="F193" i="5"/>
  <c r="F192" i="5"/>
  <c r="F191" i="5"/>
  <c r="E191" i="5"/>
  <c r="E190" i="5" s="1"/>
  <c r="D191" i="5"/>
  <c r="D190" i="5"/>
  <c r="F189" i="5"/>
  <c r="F188" i="5"/>
  <c r="F187" i="5"/>
  <c r="F186" i="5"/>
  <c r="F185" i="5"/>
  <c r="F184" i="5"/>
  <c r="F183" i="5"/>
  <c r="F182" i="5"/>
  <c r="F181" i="5"/>
  <c r="E180" i="5"/>
  <c r="E177" i="5" s="1"/>
  <c r="D1154" i="1" s="1"/>
  <c r="D180" i="5"/>
  <c r="D177" i="5" s="1"/>
  <c r="C1154" i="1" s="1"/>
  <c r="F179" i="5"/>
  <c r="F178" i="5"/>
  <c r="F173" i="5"/>
  <c r="F172" i="5"/>
  <c r="F171" i="5"/>
  <c r="F170" i="5"/>
  <c r="E170" i="5"/>
  <c r="D1148" i="1" s="1"/>
  <c r="H1148" i="1" s="1"/>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F142" i="5"/>
  <c r="E142" i="5"/>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H286" i="9"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E78" i="5" s="1"/>
  <c r="D1056" i="1" s="1"/>
  <c r="D79" i="5"/>
  <c r="D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D35" i="5"/>
  <c r="F34" i="5"/>
  <c r="F33" i="5"/>
  <c r="F32" i="5"/>
  <c r="F31" i="5"/>
  <c r="F30" i="5"/>
  <c r="E29" i="5"/>
  <c r="F29" i="5" s="1"/>
  <c r="D29" i="5"/>
  <c r="F28" i="5"/>
  <c r="F27" i="5"/>
  <c r="F26" i="5"/>
  <c r="F25" i="5"/>
  <c r="F24" i="5"/>
  <c r="F23" i="5"/>
  <c r="F22" i="5"/>
  <c r="F21" i="5"/>
  <c r="F20" i="5"/>
  <c r="E19" i="5"/>
  <c r="D997" i="1" s="1"/>
  <c r="D19" i="5"/>
  <c r="F19" i="5" s="1"/>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F592" i="4"/>
  <c r="F591" i="4"/>
  <c r="E590" i="4"/>
  <c r="D590" i="4"/>
  <c r="F590" i="4" s="1"/>
  <c r="F589" i="4"/>
  <c r="F588" i="4"/>
  <c r="E587" i="4"/>
  <c r="D587" i="4"/>
  <c r="F586" i="4"/>
  <c r="F585" i="4"/>
  <c r="E585" i="4"/>
  <c r="E580" i="4" s="1"/>
  <c r="D585" i="4"/>
  <c r="F584" i="4"/>
  <c r="F583" i="4"/>
  <c r="F582" i="4"/>
  <c r="F581" i="4"/>
  <c r="E581" i="4"/>
  <c r="D581" i="4"/>
  <c r="F579" i="4"/>
  <c r="F578" i="4"/>
  <c r="F577" i="4"/>
  <c r="E577" i="4"/>
  <c r="D577" i="4"/>
  <c r="F576" i="4"/>
  <c r="F575" i="4"/>
  <c r="E574" i="4"/>
  <c r="D574" i="4"/>
  <c r="F574" i="4" s="1"/>
  <c r="F573" i="4"/>
  <c r="F572" i="4"/>
  <c r="F571" i="4"/>
  <c r="E571" i="4"/>
  <c r="E567" i="4" s="1"/>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F522" i="4"/>
  <c r="E522" i="4"/>
  <c r="G188" i="9" s="1"/>
  <c r="E188" i="9" s="1"/>
  <c r="B188" i="9" s="1"/>
  <c r="D522" i="4"/>
  <c r="F521" i="4"/>
  <c r="F520" i="4"/>
  <c r="F519" i="4"/>
  <c r="E519" i="4"/>
  <c r="D519" i="4"/>
  <c r="F518" i="4"/>
  <c r="F517" i="4"/>
  <c r="F516" i="4"/>
  <c r="E516" i="4"/>
  <c r="D516" i="4"/>
  <c r="D515" i="4" s="1"/>
  <c r="F515" i="4" s="1"/>
  <c r="E515"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F430" i="4" s="1"/>
  <c r="F429" i="4"/>
  <c r="F428" i="4"/>
  <c r="E427" i="4"/>
  <c r="D427" i="4"/>
  <c r="F426" i="4"/>
  <c r="F425" i="4"/>
  <c r="F424" i="4"/>
  <c r="F423" i="4"/>
  <c r="F422" i="4"/>
  <c r="E422" i="4"/>
  <c r="D422" i="4"/>
  <c r="E418" i="4"/>
  <c r="D418" i="4"/>
  <c r="F418" i="4" s="1"/>
  <c r="E417" i="4"/>
  <c r="D417" i="4"/>
  <c r="F417" i="4" s="1"/>
  <c r="E416" i="4"/>
  <c r="D416" i="4"/>
  <c r="C411" i="1" s="1"/>
  <c r="F411" i="4"/>
  <c r="F410" i="4"/>
  <c r="F409" i="4"/>
  <c r="F406" i="4"/>
  <c r="F405" i="4"/>
  <c r="F404" i="4"/>
  <c r="F403" i="4"/>
  <c r="E402" i="4"/>
  <c r="D402" i="4"/>
  <c r="F402" i="4" s="1"/>
  <c r="F401" i="4"/>
  <c r="E400" i="4"/>
  <c r="D400" i="4"/>
  <c r="F400" i="4" s="1"/>
  <c r="F399" i="4"/>
  <c r="F398" i="4"/>
  <c r="F397" i="4"/>
  <c r="E397" i="4"/>
  <c r="D397" i="4"/>
  <c r="E396" i="4"/>
  <c r="D391" i="1" s="1"/>
  <c r="H391" i="1" s="1"/>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C359" i="1" s="1"/>
  <c r="F362" i="4"/>
  <c r="F361" i="4"/>
  <c r="F360" i="4"/>
  <c r="F359" i="4"/>
  <c r="F358" i="4"/>
  <c r="F357" i="4"/>
  <c r="E356" i="4"/>
  <c r="D356" i="4"/>
  <c r="C351" i="1"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36" i="1" s="1"/>
  <c r="H236" i="1" s="1"/>
  <c r="D240" i="4"/>
  <c r="F239" i="4"/>
  <c r="F238" i="4"/>
  <c r="F237" i="4"/>
  <c r="E236" i="4"/>
  <c r="D236" i="4"/>
  <c r="F236" i="4" s="1"/>
  <c r="F235" i="4"/>
  <c r="F234" i="4"/>
  <c r="F233" i="4"/>
  <c r="F232" i="4"/>
  <c r="E231" i="4"/>
  <c r="D227" i="1" s="1"/>
  <c r="D231" i="4"/>
  <c r="D224" i="4" s="1"/>
  <c r="F230" i="4"/>
  <c r="F229" i="4"/>
  <c r="E228" i="4"/>
  <c r="D228" i="4"/>
  <c r="F228" i="4" s="1"/>
  <c r="F227" i="4"/>
  <c r="F226" i="4"/>
  <c r="E225" i="4"/>
  <c r="D225" i="4"/>
  <c r="F225" i="4" s="1"/>
  <c r="F223" i="4"/>
  <c r="F222" i="4"/>
  <c r="F221" i="4"/>
  <c r="F220" i="4"/>
  <c r="E219" i="4"/>
  <c r="E215" i="4" s="1"/>
  <c r="D211" i="1" s="1"/>
  <c r="D219" i="4"/>
  <c r="F219" i="4" s="1"/>
  <c r="F218" i="4"/>
  <c r="F217" i="4"/>
  <c r="E216" i="4"/>
  <c r="D216" i="4"/>
  <c r="F214" i="4"/>
  <c r="F213" i="4"/>
  <c r="F212" i="4"/>
  <c r="F211" i="4"/>
  <c r="E210" i="4"/>
  <c r="D210" i="4"/>
  <c r="C206" i="1" s="1"/>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D184" i="1" s="1"/>
  <c r="D188" i="4"/>
  <c r="F187" i="4"/>
  <c r="F186" i="4"/>
  <c r="F185" i="4"/>
  <c r="F184" i="4"/>
  <c r="F183" i="4"/>
  <c r="F182" i="4"/>
  <c r="F181" i="4"/>
  <c r="F180" i="4"/>
  <c r="F179" i="4"/>
  <c r="F178" i="4"/>
  <c r="E177" i="4"/>
  <c r="D173" i="1" s="1"/>
  <c r="D177" i="4"/>
  <c r="F177" i="4" s="1"/>
  <c r="F176" i="4"/>
  <c r="F175" i="4"/>
  <c r="F174" i="4"/>
  <c r="F173" i="4"/>
  <c r="F172" i="4"/>
  <c r="F171" i="4"/>
  <c r="F170" i="4"/>
  <c r="E169" i="4"/>
  <c r="F169" i="4" s="1"/>
  <c r="D169" i="4"/>
  <c r="F168" i="4"/>
  <c r="F167" i="4"/>
  <c r="F166" i="4"/>
  <c r="F165" i="4"/>
  <c r="E164" i="4"/>
  <c r="D160" i="1" s="1"/>
  <c r="D164" i="4"/>
  <c r="F164" i="4" s="1"/>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D136" i="1" s="1"/>
  <c r="D140" i="4"/>
  <c r="D139" i="4" s="1"/>
  <c r="F138" i="4"/>
  <c r="F137" i="4"/>
  <c r="F136" i="4"/>
  <c r="F135" i="4"/>
  <c r="E134" i="4"/>
  <c r="E133" i="4" s="1"/>
  <c r="D129" i="1" s="1"/>
  <c r="D134" i="4"/>
  <c r="F132" i="4"/>
  <c r="F131" i="4"/>
  <c r="F130" i="4"/>
  <c r="F129" i="4"/>
  <c r="E128" i="4"/>
  <c r="E124" i="4" s="1"/>
  <c r="D120" i="1" s="1"/>
  <c r="D128" i="4"/>
  <c r="F128" i="4" s="1"/>
  <c r="F127" i="4"/>
  <c r="F126" i="4"/>
  <c r="F125" i="4"/>
  <c r="E125" i="4"/>
  <c r="D125" i="4"/>
  <c r="F123" i="4"/>
  <c r="F122" i="4"/>
  <c r="F121" i="4"/>
  <c r="E120" i="4"/>
  <c r="D116" i="1" s="1"/>
  <c r="D120" i="4"/>
  <c r="F120" i="4" s="1"/>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F98" i="4"/>
  <c r="E98" i="4"/>
  <c r="D94" i="1" s="1"/>
  <c r="D98" i="4"/>
  <c r="F97" i="4"/>
  <c r="F96" i="4"/>
  <c r="F95" i="4"/>
  <c r="F94" i="4"/>
  <c r="F93" i="4"/>
  <c r="F92" i="4"/>
  <c r="E91" i="4"/>
  <c r="D87" i="1" s="1"/>
  <c r="D91" i="4"/>
  <c r="C87" i="1"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8" i="4"/>
  <c r="F57" i="4"/>
  <c r="F56" i="4"/>
  <c r="F55" i="4"/>
  <c r="E54" i="4"/>
  <c r="D54" i="4"/>
  <c r="F54" i="4" s="1"/>
  <c r="F53" i="4"/>
  <c r="F52" i="4"/>
  <c r="E51" i="4"/>
  <c r="D51" i="4"/>
  <c r="F51" i="4" s="1"/>
  <c r="F49" i="4"/>
  <c r="F48" i="4"/>
  <c r="F47" i="4"/>
  <c r="F46" i="4"/>
  <c r="F45" i="4"/>
  <c r="E45" i="4"/>
  <c r="D45" i="4"/>
  <c r="F44" i="4"/>
  <c r="E44" i="4"/>
  <c r="D40" i="1" s="1"/>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C4" i="1" s="1"/>
  <c r="E7" i="4"/>
  <c r="D7" i="4"/>
  <c r="C3" i="1" s="1"/>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7" i="1"/>
  <c r="C1577" i="1"/>
  <c r="G1577" i="1" s="1"/>
  <c r="C1575" i="1"/>
  <c r="C1574" i="1"/>
  <c r="H1573" i="1"/>
  <c r="G1573" i="1"/>
  <c r="C1573" i="1"/>
  <c r="H1572" i="1"/>
  <c r="G1572" i="1"/>
  <c r="C1572" i="1"/>
  <c r="G1571" i="1"/>
  <c r="C1571" i="1"/>
  <c r="H1571" i="1" s="1"/>
  <c r="C1570" i="1"/>
  <c r="H1569" i="1"/>
  <c r="C1569" i="1"/>
  <c r="G1569" i="1" s="1"/>
  <c r="H1568" i="1"/>
  <c r="G1568" i="1"/>
  <c r="C1568" i="1"/>
  <c r="G1567" i="1"/>
  <c r="C1567" i="1"/>
  <c r="H1567" i="1" s="1"/>
  <c r="C1566" i="1"/>
  <c r="H1565" i="1"/>
  <c r="G1565" i="1"/>
  <c r="C1565" i="1"/>
  <c r="H1564" i="1"/>
  <c r="G1564" i="1"/>
  <c r="C1564" i="1"/>
  <c r="C1563" i="1"/>
  <c r="C1562" i="1"/>
  <c r="H1561" i="1"/>
  <c r="C1561" i="1"/>
  <c r="G1561" i="1" s="1"/>
  <c r="H1560" i="1"/>
  <c r="G1560" i="1"/>
  <c r="C1560" i="1"/>
  <c r="C1559" i="1"/>
  <c r="C1558" i="1"/>
  <c r="H1557" i="1"/>
  <c r="G1557" i="1"/>
  <c r="C1557" i="1"/>
  <c r="H1556" i="1"/>
  <c r="G1556" i="1"/>
  <c r="C1556" i="1"/>
  <c r="G1555" i="1"/>
  <c r="C1555" i="1"/>
  <c r="H1555" i="1" s="1"/>
  <c r="C1554" i="1"/>
  <c r="H1553" i="1"/>
  <c r="C1553" i="1"/>
  <c r="G1553" i="1" s="1"/>
  <c r="H1552" i="1"/>
  <c r="G1552" i="1"/>
  <c r="C1552" i="1"/>
  <c r="G1551" i="1"/>
  <c r="C1551" i="1"/>
  <c r="H1551" i="1" s="1"/>
  <c r="C1550" i="1"/>
  <c r="H1549" i="1"/>
  <c r="G1549" i="1"/>
  <c r="C1549" i="1"/>
  <c r="H1548" i="1"/>
  <c r="G1548" i="1"/>
  <c r="C1548" i="1"/>
  <c r="C1547" i="1"/>
  <c r="H1547" i="1" s="1"/>
  <c r="C1546" i="1"/>
  <c r="H1545" i="1"/>
  <c r="C1545" i="1"/>
  <c r="G1545" i="1" s="1"/>
  <c r="H1544" i="1"/>
  <c r="G1544" i="1"/>
  <c r="C1544" i="1"/>
  <c r="C1543" i="1"/>
  <c r="H1543" i="1" s="1"/>
  <c r="C1542" i="1"/>
  <c r="H1541" i="1"/>
  <c r="G1541" i="1"/>
  <c r="C1541" i="1"/>
  <c r="H1540" i="1"/>
  <c r="G1540" i="1"/>
  <c r="C1540" i="1"/>
  <c r="G1539" i="1"/>
  <c r="C1539" i="1"/>
  <c r="H1539" i="1" s="1"/>
  <c r="C1538" i="1"/>
  <c r="H1537" i="1"/>
  <c r="C1537" i="1"/>
  <c r="G1537" i="1" s="1"/>
  <c r="H1536" i="1"/>
  <c r="G1536" i="1"/>
  <c r="C1536" i="1"/>
  <c r="G1535" i="1"/>
  <c r="C1535" i="1"/>
  <c r="H1535" i="1" s="1"/>
  <c r="C1534" i="1"/>
  <c r="H1533" i="1"/>
  <c r="G1533" i="1"/>
  <c r="C1533" i="1"/>
  <c r="H1532" i="1"/>
  <c r="G1532" i="1"/>
  <c r="C1532" i="1"/>
  <c r="G1531" i="1"/>
  <c r="C1531" i="1"/>
  <c r="H1531" i="1" s="1"/>
  <c r="C1530" i="1"/>
  <c r="H1529" i="1"/>
  <c r="C1529" i="1"/>
  <c r="G1529" i="1" s="1"/>
  <c r="H1528" i="1"/>
  <c r="G1528" i="1"/>
  <c r="C1528" i="1"/>
  <c r="G1527" i="1"/>
  <c r="C1527" i="1"/>
  <c r="H1527" i="1" s="1"/>
  <c r="C1526" i="1"/>
  <c r="H1525" i="1"/>
  <c r="G1525" i="1"/>
  <c r="C1525" i="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G1509" i="1"/>
  <c r="C1509" i="1"/>
  <c r="H1509" i="1" s="1"/>
  <c r="H1508" i="1"/>
  <c r="G1508" i="1"/>
  <c r="C1508" i="1"/>
  <c r="G1507" i="1"/>
  <c r="C1507" i="1"/>
  <c r="H1507" i="1" s="1"/>
  <c r="C1506" i="1"/>
  <c r="C1505" i="1"/>
  <c r="G1505" i="1" s="1"/>
  <c r="H1504" i="1"/>
  <c r="G1504" i="1"/>
  <c r="C1504" i="1"/>
  <c r="C1503" i="1"/>
  <c r="H1503" i="1" s="1"/>
  <c r="C1502" i="1"/>
  <c r="C1501" i="1"/>
  <c r="H1501" i="1" s="1"/>
  <c r="H1500" i="1"/>
  <c r="G1500" i="1"/>
  <c r="C1500" i="1"/>
  <c r="C1498" i="1"/>
  <c r="C1497" i="1"/>
  <c r="G1497" i="1" s="1"/>
  <c r="H1496" i="1"/>
  <c r="G1496" i="1"/>
  <c r="C1496" i="1"/>
  <c r="G1495" i="1"/>
  <c r="C1495" i="1"/>
  <c r="H1495" i="1" s="1"/>
  <c r="C1494" i="1"/>
  <c r="C1493" i="1"/>
  <c r="G1493" i="1" s="1"/>
  <c r="C1492" i="1"/>
  <c r="H1492" i="1" s="1"/>
  <c r="C1491" i="1"/>
  <c r="C1490" i="1"/>
  <c r="C1489" i="1"/>
  <c r="G1489" i="1" s="1"/>
  <c r="H1488" i="1"/>
  <c r="C1488" i="1"/>
  <c r="G1488" i="1" s="1"/>
  <c r="C1487" i="1"/>
  <c r="C1486" i="1"/>
  <c r="C1485" i="1"/>
  <c r="H1485" i="1" s="1"/>
  <c r="C1484" i="1"/>
  <c r="G1484" i="1" s="1"/>
  <c r="C1482" i="1"/>
  <c r="C1480" i="1"/>
  <c r="H1480" i="1" s="1"/>
  <c r="D1479" i="1"/>
  <c r="C1479" i="1"/>
  <c r="J1478" i="1"/>
  <c r="G1478" i="1"/>
  <c r="D1478" i="1"/>
  <c r="C1478" i="1"/>
  <c r="D1477" i="1"/>
  <c r="C1477" i="1"/>
  <c r="J1476" i="1"/>
  <c r="G1476" i="1"/>
  <c r="D1476" i="1"/>
  <c r="C1476" i="1"/>
  <c r="G1475" i="1"/>
  <c r="D1475" i="1"/>
  <c r="C1475" i="1"/>
  <c r="H1475" i="1" s="1"/>
  <c r="H1474" i="1"/>
  <c r="D1474" i="1"/>
  <c r="C1474" i="1"/>
  <c r="G1473" i="1"/>
  <c r="I1473" i="1" s="1"/>
  <c r="D1473" i="1"/>
  <c r="J1473" i="1" s="1"/>
  <c r="C1473" i="1"/>
  <c r="H1473" i="1" s="1"/>
  <c r="H1472" i="1"/>
  <c r="D1472" i="1"/>
  <c r="C1472" i="1"/>
  <c r="G1471" i="1"/>
  <c r="I1471" i="1" s="1"/>
  <c r="D1471" i="1"/>
  <c r="J1471" i="1" s="1"/>
  <c r="C1471" i="1"/>
  <c r="H1471" i="1" s="1"/>
  <c r="D1470" i="1"/>
  <c r="G1470" i="1" s="1"/>
  <c r="C1470" i="1"/>
  <c r="C1469" i="1"/>
  <c r="H1468" i="1"/>
  <c r="D1468" i="1"/>
  <c r="C1468" i="1"/>
  <c r="J1467" i="1"/>
  <c r="G1467" i="1"/>
  <c r="D1467" i="1"/>
  <c r="C1467" i="1"/>
  <c r="H1467" i="1" s="1"/>
  <c r="H1466" i="1"/>
  <c r="D1466" i="1"/>
  <c r="C1466" i="1"/>
  <c r="J1465" i="1"/>
  <c r="G1465" i="1"/>
  <c r="I1465" i="1" s="1"/>
  <c r="D1465" i="1"/>
  <c r="C1465" i="1"/>
  <c r="H1465" i="1" s="1"/>
  <c r="H1464" i="1"/>
  <c r="D1464" i="1"/>
  <c r="C1464" i="1"/>
  <c r="J1463" i="1"/>
  <c r="G1463" i="1"/>
  <c r="I1463" i="1" s="1"/>
  <c r="D1463" i="1"/>
  <c r="C1463" i="1"/>
  <c r="H1463" i="1" s="1"/>
  <c r="H1462" i="1"/>
  <c r="D1462" i="1"/>
  <c r="C1462" i="1"/>
  <c r="H1461" i="1"/>
  <c r="D1461" i="1"/>
  <c r="C1461" i="1"/>
  <c r="G1461" i="1" s="1"/>
  <c r="D1460" i="1"/>
  <c r="C1460" i="1"/>
  <c r="H1459" i="1"/>
  <c r="D1459" i="1"/>
  <c r="C1459" i="1"/>
  <c r="D1458" i="1"/>
  <c r="C1458" i="1"/>
  <c r="H1457" i="1"/>
  <c r="G1457" i="1"/>
  <c r="I1457" i="1" s="1"/>
  <c r="D1457" i="1"/>
  <c r="C1457" i="1"/>
  <c r="J1457" i="1" s="1"/>
  <c r="D1456" i="1"/>
  <c r="C1456" i="1"/>
  <c r="G1456" i="1" s="1"/>
  <c r="H1455" i="1"/>
  <c r="D1455" i="1"/>
  <c r="C1455" i="1"/>
  <c r="D1454" i="1"/>
  <c r="D1453" i="1"/>
  <c r="G1452" i="1"/>
  <c r="D1452" i="1"/>
  <c r="J1452" i="1" s="1"/>
  <c r="C1452" i="1"/>
  <c r="D1451" i="1"/>
  <c r="C1451" i="1"/>
  <c r="H1451" i="1" s="1"/>
  <c r="J1450" i="1"/>
  <c r="H1450" i="1"/>
  <c r="D1450" i="1"/>
  <c r="G1450" i="1" s="1"/>
  <c r="I1450" i="1" s="1"/>
  <c r="C1450" i="1"/>
  <c r="D1449" i="1"/>
  <c r="C1449" i="1"/>
  <c r="J1448" i="1"/>
  <c r="G1448" i="1"/>
  <c r="I1448" i="1" s="1"/>
  <c r="D1448" i="1"/>
  <c r="C1448" i="1"/>
  <c r="H1448" i="1" s="1"/>
  <c r="H1447" i="1"/>
  <c r="I1447" i="1" s="1"/>
  <c r="G1447" i="1"/>
  <c r="D1447" i="1"/>
  <c r="C1447" i="1"/>
  <c r="J1447" i="1" s="1"/>
  <c r="H1446" i="1"/>
  <c r="D1446" i="1"/>
  <c r="C1446" i="1"/>
  <c r="J1446" i="1" s="1"/>
  <c r="H1445" i="1"/>
  <c r="G1445" i="1"/>
  <c r="D1445" i="1"/>
  <c r="C1445" i="1"/>
  <c r="J1445" i="1" s="1"/>
  <c r="D1444" i="1"/>
  <c r="C1444" i="1"/>
  <c r="D1443" i="1"/>
  <c r="C1443" i="1"/>
  <c r="D1442" i="1"/>
  <c r="G1442" i="1" s="1"/>
  <c r="C1442" i="1"/>
  <c r="H1441" i="1"/>
  <c r="G1441" i="1"/>
  <c r="I1441" i="1" s="1"/>
  <c r="D1441" i="1"/>
  <c r="C1441" i="1"/>
  <c r="J1441" i="1" s="1"/>
  <c r="J1440" i="1"/>
  <c r="H1440" i="1"/>
  <c r="I1440" i="1" s="1"/>
  <c r="D1440" i="1"/>
  <c r="C1440" i="1"/>
  <c r="G1440" i="1" s="1"/>
  <c r="H1439" i="1"/>
  <c r="D1439" i="1"/>
  <c r="J1439" i="1" s="1"/>
  <c r="C1439" i="1"/>
  <c r="H1438" i="1"/>
  <c r="D1438" i="1"/>
  <c r="C1438" i="1"/>
  <c r="G1438" i="1" s="1"/>
  <c r="H1437" i="1"/>
  <c r="G1437" i="1"/>
  <c r="D1437" i="1"/>
  <c r="C1437" i="1"/>
  <c r="H1434" i="1"/>
  <c r="G1434" i="1"/>
  <c r="D1434" i="1"/>
  <c r="C1434" i="1"/>
  <c r="H1433" i="1"/>
  <c r="G1433" i="1"/>
  <c r="D1433" i="1"/>
  <c r="C1433" i="1"/>
  <c r="D1432" i="1"/>
  <c r="G1432" i="1" s="1"/>
  <c r="C1432" i="1"/>
  <c r="D1431" i="1"/>
  <c r="C1431" i="1"/>
  <c r="H1431" i="1" s="1"/>
  <c r="H1430" i="1"/>
  <c r="G1430" i="1"/>
  <c r="D1430" i="1"/>
  <c r="C1430" i="1"/>
  <c r="D1429" i="1"/>
  <c r="C1429" i="1"/>
  <c r="H1429" i="1" s="1"/>
  <c r="H1428" i="1"/>
  <c r="G1428" i="1"/>
  <c r="D1428" i="1"/>
  <c r="C1428" i="1"/>
  <c r="D1427" i="1"/>
  <c r="C1427" i="1"/>
  <c r="H1427" i="1" s="1"/>
  <c r="H1426" i="1"/>
  <c r="D1426" i="1"/>
  <c r="G1426" i="1" s="1"/>
  <c r="C1426" i="1"/>
  <c r="H1425" i="1"/>
  <c r="G1425" i="1"/>
  <c r="D1425" i="1"/>
  <c r="C1425" i="1"/>
  <c r="H1424" i="1"/>
  <c r="D1424" i="1"/>
  <c r="G1424" i="1" s="1"/>
  <c r="C1424" i="1"/>
  <c r="D1423" i="1"/>
  <c r="H1422" i="1"/>
  <c r="G1422" i="1"/>
  <c r="D1422" i="1"/>
  <c r="C1422" i="1"/>
  <c r="D1421" i="1"/>
  <c r="C1421" i="1"/>
  <c r="D1420" i="1"/>
  <c r="C1420" i="1"/>
  <c r="D1419" i="1"/>
  <c r="H1419" i="1" s="1"/>
  <c r="C1419" i="1"/>
  <c r="D1418" i="1"/>
  <c r="C1418" i="1"/>
  <c r="D1417" i="1"/>
  <c r="H1417" i="1" s="1"/>
  <c r="C1417" i="1"/>
  <c r="H1416" i="1"/>
  <c r="G1416" i="1"/>
  <c r="D1416" i="1"/>
  <c r="C1416" i="1"/>
  <c r="G1415" i="1"/>
  <c r="D1415" i="1"/>
  <c r="H1415" i="1" s="1"/>
  <c r="C1415" i="1"/>
  <c r="D1414" i="1"/>
  <c r="H1414" i="1" s="1"/>
  <c r="C1414" i="1"/>
  <c r="D1413" i="1"/>
  <c r="C1413" i="1"/>
  <c r="D1412" i="1"/>
  <c r="C1412" i="1"/>
  <c r="D1411" i="1"/>
  <c r="C1411" i="1"/>
  <c r="D1410" i="1"/>
  <c r="C1410" i="1"/>
  <c r="D1409" i="1"/>
  <c r="C1409" i="1"/>
  <c r="G1407" i="1"/>
  <c r="D1407" i="1"/>
  <c r="H1407" i="1" s="1"/>
  <c r="C1407" i="1"/>
  <c r="H1406" i="1"/>
  <c r="G1406" i="1"/>
  <c r="D1406" i="1"/>
  <c r="C1406" i="1"/>
  <c r="D1405" i="1"/>
  <c r="C1405" i="1"/>
  <c r="D1404" i="1"/>
  <c r="C1404" i="1"/>
  <c r="D1403" i="1"/>
  <c r="H1403" i="1" s="1"/>
  <c r="C1403" i="1"/>
  <c r="D1402" i="1"/>
  <c r="C1402" i="1"/>
  <c r="D1400" i="1"/>
  <c r="H1400" i="1" s="1"/>
  <c r="C1400" i="1"/>
  <c r="G1400" i="1" s="1"/>
  <c r="G1399" i="1"/>
  <c r="D1399" i="1"/>
  <c r="H1399" i="1" s="1"/>
  <c r="C1399" i="1"/>
  <c r="H1398" i="1"/>
  <c r="G1398" i="1"/>
  <c r="D1398" i="1"/>
  <c r="C1398" i="1"/>
  <c r="D1397" i="1"/>
  <c r="C1397" i="1"/>
  <c r="D1396" i="1"/>
  <c r="G1396" i="1" s="1"/>
  <c r="C1396" i="1"/>
  <c r="D1395" i="1"/>
  <c r="H1395" i="1" s="1"/>
  <c r="C1395" i="1"/>
  <c r="D1394" i="1"/>
  <c r="C1394" i="1"/>
  <c r="D1393" i="1"/>
  <c r="H1392" i="1"/>
  <c r="G1392" i="1"/>
  <c r="D1392" i="1"/>
  <c r="C1392" i="1"/>
  <c r="D1391" i="1"/>
  <c r="H1391" i="1" s="1"/>
  <c r="C1391" i="1"/>
  <c r="D1390" i="1"/>
  <c r="C1390" i="1"/>
  <c r="D1389" i="1"/>
  <c r="C1389" i="1"/>
  <c r="D1388" i="1"/>
  <c r="C1388" i="1"/>
  <c r="D1387" i="1"/>
  <c r="C1387" i="1"/>
  <c r="G1387" i="1" s="1"/>
  <c r="H1386" i="1"/>
  <c r="D1386" i="1"/>
  <c r="C1386" i="1"/>
  <c r="G1386" i="1" s="1"/>
  <c r="H1385" i="1"/>
  <c r="D1385" i="1"/>
  <c r="C1385" i="1"/>
  <c r="G1385" i="1" s="1"/>
  <c r="H1384" i="1"/>
  <c r="G1384" i="1"/>
  <c r="D1384" i="1"/>
  <c r="C1384" i="1"/>
  <c r="D1383" i="1"/>
  <c r="D1382" i="1"/>
  <c r="G1382" i="1" s="1"/>
  <c r="C1382" i="1"/>
  <c r="D1381" i="1"/>
  <c r="C1381" i="1"/>
  <c r="D1380" i="1"/>
  <c r="C1380" i="1"/>
  <c r="D1379" i="1"/>
  <c r="C1379" i="1"/>
  <c r="G1379" i="1" s="1"/>
  <c r="D1378" i="1"/>
  <c r="C1378" i="1"/>
  <c r="D1377" i="1"/>
  <c r="H1377" i="1" s="1"/>
  <c r="C1377" i="1"/>
  <c r="D1376" i="1"/>
  <c r="C1376" i="1"/>
  <c r="H1376" i="1" s="1"/>
  <c r="D1375" i="1"/>
  <c r="C1375" i="1"/>
  <c r="D1374" i="1"/>
  <c r="C1374" i="1"/>
  <c r="D1373" i="1"/>
  <c r="C1373" i="1"/>
  <c r="D1372" i="1"/>
  <c r="C1372" i="1"/>
  <c r="D1371" i="1"/>
  <c r="C1371" i="1"/>
  <c r="G1371" i="1" s="1"/>
  <c r="D1370" i="1"/>
  <c r="C1370" i="1"/>
  <c r="G1370" i="1" s="1"/>
  <c r="D1369" i="1"/>
  <c r="C1369" i="1"/>
  <c r="G1369" i="1" s="1"/>
  <c r="H1368" i="1"/>
  <c r="G1368" i="1"/>
  <c r="D1368" i="1"/>
  <c r="C1368" i="1"/>
  <c r="D1367" i="1"/>
  <c r="H1367" i="1" s="1"/>
  <c r="C1367" i="1"/>
  <c r="D1366" i="1"/>
  <c r="G1366" i="1" s="1"/>
  <c r="C1366" i="1"/>
  <c r="D1365" i="1"/>
  <c r="C1365" i="1"/>
  <c r="D1364" i="1"/>
  <c r="C1364" i="1"/>
  <c r="D1363" i="1"/>
  <c r="C1363" i="1"/>
  <c r="G1363" i="1" s="1"/>
  <c r="H1362" i="1"/>
  <c r="D1362" i="1"/>
  <c r="C1362" i="1"/>
  <c r="G1362" i="1" s="1"/>
  <c r="H1361" i="1"/>
  <c r="D1361" i="1"/>
  <c r="C1361" i="1"/>
  <c r="H1360" i="1"/>
  <c r="G1360" i="1"/>
  <c r="D1360" i="1"/>
  <c r="C1360" i="1"/>
  <c r="D1359" i="1"/>
  <c r="H1359" i="1" s="1"/>
  <c r="C1359" i="1"/>
  <c r="D1358" i="1"/>
  <c r="C1358" i="1"/>
  <c r="D1357" i="1"/>
  <c r="C1357" i="1"/>
  <c r="D1356" i="1"/>
  <c r="C1356" i="1"/>
  <c r="D1354" i="1"/>
  <c r="C1354" i="1"/>
  <c r="G1354" i="1" s="1"/>
  <c r="H1353" i="1"/>
  <c r="D1353" i="1"/>
  <c r="C1353" i="1"/>
  <c r="G1353" i="1" s="1"/>
  <c r="H1352" i="1"/>
  <c r="G1352" i="1"/>
  <c r="D1352" i="1"/>
  <c r="C1352" i="1"/>
  <c r="D1351" i="1"/>
  <c r="H1351" i="1" s="1"/>
  <c r="C1351" i="1"/>
  <c r="D1350" i="1"/>
  <c r="C1350" i="1"/>
  <c r="D1349" i="1"/>
  <c r="C1349" i="1"/>
  <c r="D1347" i="1"/>
  <c r="C1347" i="1"/>
  <c r="G1347" i="1" s="1"/>
  <c r="H1346" i="1"/>
  <c r="D1346" i="1"/>
  <c r="C1346" i="1"/>
  <c r="G1346" i="1" s="1"/>
  <c r="H1345" i="1"/>
  <c r="D1345" i="1"/>
  <c r="C1345" i="1"/>
  <c r="H1344" i="1"/>
  <c r="G1344" i="1"/>
  <c r="D1344" i="1"/>
  <c r="C1344" i="1"/>
  <c r="D1343" i="1"/>
  <c r="H1343" i="1" s="1"/>
  <c r="C1343" i="1"/>
  <c r="D1342" i="1"/>
  <c r="G1342" i="1" s="1"/>
  <c r="C1342" i="1"/>
  <c r="H1342" i="1" s="1"/>
  <c r="D1341" i="1"/>
  <c r="C1341" i="1"/>
  <c r="D1340" i="1"/>
  <c r="C1340" i="1"/>
  <c r="D1339" i="1"/>
  <c r="C1339" i="1"/>
  <c r="G1339" i="1" s="1"/>
  <c r="H1338" i="1"/>
  <c r="D1338" i="1"/>
  <c r="C1338" i="1"/>
  <c r="G1338" i="1" s="1"/>
  <c r="H1337" i="1"/>
  <c r="D1337" i="1"/>
  <c r="C1337" i="1"/>
  <c r="G1337" i="1" s="1"/>
  <c r="H1336" i="1"/>
  <c r="G1336" i="1"/>
  <c r="D1336" i="1"/>
  <c r="C1336" i="1"/>
  <c r="D1335" i="1"/>
  <c r="H1335" i="1" s="1"/>
  <c r="C1335" i="1"/>
  <c r="D1334" i="1"/>
  <c r="G1334" i="1" s="1"/>
  <c r="C1334" i="1"/>
  <c r="D1333" i="1"/>
  <c r="C1333" i="1"/>
  <c r="D1332" i="1"/>
  <c r="C1332" i="1"/>
  <c r="D1331" i="1"/>
  <c r="C1331" i="1"/>
  <c r="G1331" i="1" s="1"/>
  <c r="H1330" i="1"/>
  <c r="D1330" i="1"/>
  <c r="C1330" i="1"/>
  <c r="G1330" i="1" s="1"/>
  <c r="H1328" i="1"/>
  <c r="G1328" i="1"/>
  <c r="D1328" i="1"/>
  <c r="C1328" i="1"/>
  <c r="D1327" i="1"/>
  <c r="H1327" i="1" s="1"/>
  <c r="C1327" i="1"/>
  <c r="D1326" i="1"/>
  <c r="G1326" i="1" s="1"/>
  <c r="C1326" i="1"/>
  <c r="D1325" i="1"/>
  <c r="C1325" i="1"/>
  <c r="D1324" i="1"/>
  <c r="C1324" i="1"/>
  <c r="D1323" i="1"/>
  <c r="C1323" i="1"/>
  <c r="G1323" i="1" s="1"/>
  <c r="H1321" i="1"/>
  <c r="D1321" i="1"/>
  <c r="C1321" i="1"/>
  <c r="G1321" i="1" s="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C1307" i="1"/>
  <c r="H1307" i="1" s="1"/>
  <c r="H1306" i="1"/>
  <c r="G1306" i="1"/>
  <c r="D1306" i="1"/>
  <c r="C1306" i="1"/>
  <c r="H1305" i="1"/>
  <c r="G1305" i="1"/>
  <c r="D1305" i="1"/>
  <c r="C1305" i="1"/>
  <c r="H1304" i="1"/>
  <c r="G1304" i="1"/>
  <c r="D1304" i="1"/>
  <c r="C1304" i="1"/>
  <c r="H1303" i="1"/>
  <c r="G1303" i="1"/>
  <c r="D1303" i="1"/>
  <c r="C1303" i="1"/>
  <c r="D1302" i="1"/>
  <c r="H1302" i="1" s="1"/>
  <c r="C1302" i="1"/>
  <c r="G1302" i="1" s="1"/>
  <c r="H1301" i="1"/>
  <c r="D1301" i="1"/>
  <c r="C1301" i="1"/>
  <c r="G1301" i="1" s="1"/>
  <c r="D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H1270" i="1" s="1"/>
  <c r="C1270" i="1"/>
  <c r="H1269" i="1"/>
  <c r="G1269" i="1"/>
  <c r="D1269" i="1"/>
  <c r="C1269" i="1"/>
  <c r="H1268" i="1"/>
  <c r="G1268" i="1"/>
  <c r="D1268" i="1"/>
  <c r="C1268" i="1"/>
  <c r="H1267" i="1"/>
  <c r="G1267" i="1"/>
  <c r="D1267" i="1"/>
  <c r="C1267" i="1"/>
  <c r="D1266" i="1"/>
  <c r="H1266" i="1" s="1"/>
  <c r="C1266" i="1"/>
  <c r="D1265" i="1"/>
  <c r="C1265" i="1"/>
  <c r="H1265" i="1" s="1"/>
  <c r="H1264" i="1"/>
  <c r="D1264" i="1"/>
  <c r="G1264" i="1" s="1"/>
  <c r="C1264"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D1245" i="1"/>
  <c r="C1245" i="1"/>
  <c r="H1245" i="1" s="1"/>
  <c r="H1244" i="1"/>
  <c r="G1244" i="1"/>
  <c r="D1244" i="1"/>
  <c r="C1244" i="1"/>
  <c r="H1243" i="1"/>
  <c r="G1243" i="1"/>
  <c r="D1243" i="1"/>
  <c r="C1243" i="1"/>
  <c r="H1242" i="1"/>
  <c r="D1242" i="1"/>
  <c r="G1242" i="1" s="1"/>
  <c r="C1242" i="1"/>
  <c r="D1241" i="1"/>
  <c r="C1241" i="1"/>
  <c r="H1241" i="1" s="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D1233" i="1"/>
  <c r="C1233" i="1"/>
  <c r="H1233" i="1" s="1"/>
  <c r="D1232" i="1"/>
  <c r="H1232" i="1" s="1"/>
  <c r="C1232" i="1"/>
  <c r="H1231" i="1"/>
  <c r="G1231" i="1"/>
  <c r="D1231" i="1"/>
  <c r="C1231" i="1"/>
  <c r="D1230" i="1"/>
  <c r="H1230" i="1" s="1"/>
  <c r="C1230" i="1"/>
  <c r="D1229" i="1"/>
  <c r="C1229" i="1"/>
  <c r="H1228" i="1"/>
  <c r="G1228" i="1"/>
  <c r="D1228" i="1"/>
  <c r="C1228" i="1"/>
  <c r="C1227" i="1"/>
  <c r="H1226" i="1"/>
  <c r="G1226" i="1"/>
  <c r="D1226" i="1"/>
  <c r="C1226" i="1"/>
  <c r="H1225" i="1"/>
  <c r="G1225" i="1"/>
  <c r="D1225" i="1"/>
  <c r="C1225" i="1"/>
  <c r="H1224" i="1"/>
  <c r="D1224" i="1"/>
  <c r="G1224" i="1" s="1"/>
  <c r="C1224" i="1"/>
  <c r="C1223" i="1"/>
  <c r="H1221" i="1"/>
  <c r="G1221" i="1"/>
  <c r="D1221" i="1"/>
  <c r="C1221" i="1"/>
  <c r="D1220" i="1"/>
  <c r="C1220" i="1"/>
  <c r="D1219" i="1"/>
  <c r="D1218" i="1"/>
  <c r="C1218" i="1"/>
  <c r="G1218" i="1" s="1"/>
  <c r="H1217" i="1"/>
  <c r="D1217" i="1"/>
  <c r="G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D1194" i="1"/>
  <c r="G1194" i="1" s="1"/>
  <c r="C1194" i="1"/>
  <c r="H1193" i="1"/>
  <c r="G1193" i="1"/>
  <c r="D1193" i="1"/>
  <c r="C1193" i="1"/>
  <c r="D1192" i="1"/>
  <c r="G1192" i="1" s="1"/>
  <c r="C1192" i="1"/>
  <c r="H1191" i="1"/>
  <c r="G1191" i="1"/>
  <c r="D1191" i="1"/>
  <c r="C1191" i="1"/>
  <c r="H1190" i="1"/>
  <c r="G1190" i="1"/>
  <c r="D1190" i="1"/>
  <c r="C1190" i="1"/>
  <c r="D1189" i="1"/>
  <c r="C1189" i="1"/>
  <c r="H1188" i="1"/>
  <c r="G1188" i="1"/>
  <c r="D1188" i="1"/>
  <c r="C1188" i="1"/>
  <c r="H1187" i="1"/>
  <c r="G1187" i="1"/>
  <c r="D1187" i="1"/>
  <c r="C1187" i="1"/>
  <c r="H1186" i="1"/>
  <c r="G1186" i="1"/>
  <c r="D1186" i="1"/>
  <c r="C1186" i="1"/>
  <c r="H1185" i="1"/>
  <c r="G1185" i="1"/>
  <c r="D1185" i="1"/>
  <c r="C1185"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D1169" i="1"/>
  <c r="H1169" i="1" s="1"/>
  <c r="C1169" i="1"/>
  <c r="C1168" i="1"/>
  <c r="C1167" i="1"/>
  <c r="D1166" i="1"/>
  <c r="C1166" i="1"/>
  <c r="H1166" i="1" s="1"/>
  <c r="D1165" i="1"/>
  <c r="C1165" i="1"/>
  <c r="G1165" i="1" s="1"/>
  <c r="H1164" i="1"/>
  <c r="G1164" i="1"/>
  <c r="D1164" i="1"/>
  <c r="C1164" i="1"/>
  <c r="H1163" i="1"/>
  <c r="G1163" i="1"/>
  <c r="D1163" i="1"/>
  <c r="C1163" i="1"/>
  <c r="D1162" i="1"/>
  <c r="C1162" i="1"/>
  <c r="H1161" i="1"/>
  <c r="G1161" i="1"/>
  <c r="D1161" i="1"/>
  <c r="C1161" i="1"/>
  <c r="D1160" i="1"/>
  <c r="C1160" i="1"/>
  <c r="G1160" i="1" s="1"/>
  <c r="H1159" i="1"/>
  <c r="G1159" i="1"/>
  <c r="D1159" i="1"/>
  <c r="C1159" i="1"/>
  <c r="H1158" i="1"/>
  <c r="D1158" i="1"/>
  <c r="C1158" i="1"/>
  <c r="G1158" i="1" s="1"/>
  <c r="D1157" i="1"/>
  <c r="D1156" i="1"/>
  <c r="C1156" i="1"/>
  <c r="H1156" i="1" s="1"/>
  <c r="D1155" i="1"/>
  <c r="C1155" i="1"/>
  <c r="H1155" i="1" s="1"/>
  <c r="H1151" i="1"/>
  <c r="G1151" i="1"/>
  <c r="D1151" i="1"/>
  <c r="C1151" i="1"/>
  <c r="H1150" i="1"/>
  <c r="G1150" i="1"/>
  <c r="D1150" i="1"/>
  <c r="C1150" i="1"/>
  <c r="D1149" i="1"/>
  <c r="H1149" i="1" s="1"/>
  <c r="C1149" i="1"/>
  <c r="C1148" i="1"/>
  <c r="H1147" i="1"/>
  <c r="G1147" i="1"/>
  <c r="D1147" i="1"/>
  <c r="C1147" i="1"/>
  <c r="H1146" i="1"/>
  <c r="G1146" i="1"/>
  <c r="D1146" i="1"/>
  <c r="C1146" i="1"/>
  <c r="H1145" i="1"/>
  <c r="G1145" i="1"/>
  <c r="D1145" i="1"/>
  <c r="C1145" i="1"/>
  <c r="D1144" i="1"/>
  <c r="H1144" i="1" s="1"/>
  <c r="C1144" i="1"/>
  <c r="H1143" i="1"/>
  <c r="G1143" i="1"/>
  <c r="D1143" i="1"/>
  <c r="C1143" i="1"/>
  <c r="D1141" i="1"/>
  <c r="G1141" i="1" s="1"/>
  <c r="C1141" i="1"/>
  <c r="H1140" i="1"/>
  <c r="G1140" i="1"/>
  <c r="D1140" i="1"/>
  <c r="C1140" i="1"/>
  <c r="D1139" i="1"/>
  <c r="C1139" i="1"/>
  <c r="H1139" i="1" s="1"/>
  <c r="H1138" i="1"/>
  <c r="G1138" i="1"/>
  <c r="D1138" i="1"/>
  <c r="C1138" i="1"/>
  <c r="D1137" i="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D1126" i="1"/>
  <c r="H1126" i="1" s="1"/>
  <c r="C1126" i="1"/>
  <c r="D1125" i="1"/>
  <c r="C1125" i="1"/>
  <c r="H1125" i="1" s="1"/>
  <c r="H1123" i="1"/>
  <c r="G1123" i="1"/>
  <c r="D1123" i="1"/>
  <c r="C1123" i="1"/>
  <c r="H1122" i="1"/>
  <c r="G1122" i="1"/>
  <c r="D1122" i="1"/>
  <c r="C1122" i="1"/>
  <c r="H1121" i="1"/>
  <c r="G1121" i="1"/>
  <c r="D1121" i="1"/>
  <c r="C1121" i="1"/>
  <c r="H1120" i="1"/>
  <c r="G1120" i="1"/>
  <c r="D1120" i="1"/>
  <c r="C1120"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D1058" i="1"/>
  <c r="H1058" i="1" s="1"/>
  <c r="C1058" i="1"/>
  <c r="C1057" i="1"/>
  <c r="C1056" i="1"/>
  <c r="H1055" i="1"/>
  <c r="G1055" i="1"/>
  <c r="D1055" i="1"/>
  <c r="C1055" i="1"/>
  <c r="D1054" i="1"/>
  <c r="C1054" i="1"/>
  <c r="D1053" i="1"/>
  <c r="H1053" i="1" s="1"/>
  <c r="C1053" i="1"/>
  <c r="H1052" i="1"/>
  <c r="G1052" i="1"/>
  <c r="D1052" i="1"/>
  <c r="C1052" i="1"/>
  <c r="H1051" i="1"/>
  <c r="G1051" i="1"/>
  <c r="D1051" i="1"/>
  <c r="C1051" i="1"/>
  <c r="D1050" i="1"/>
  <c r="G1050" i="1" s="1"/>
  <c r="C1050" i="1"/>
  <c r="D1049" i="1"/>
  <c r="G1049" i="1" s="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C1032" i="1"/>
  <c r="H1032" i="1" s="1"/>
  <c r="H1031" i="1"/>
  <c r="G1031" i="1"/>
  <c r="D1031" i="1"/>
  <c r="C1031" i="1"/>
  <c r="C1030" i="1"/>
  <c r="H1029" i="1"/>
  <c r="G1029" i="1"/>
  <c r="D1029" i="1"/>
  <c r="C1029" i="1"/>
  <c r="D1028" i="1"/>
  <c r="C1028" i="1"/>
  <c r="G1028" i="1" s="1"/>
  <c r="H1027" i="1"/>
  <c r="D1027" i="1"/>
  <c r="C1027" i="1"/>
  <c r="G1027" i="1" s="1"/>
  <c r="D1026" i="1"/>
  <c r="C1026" i="1"/>
  <c r="H1026" i="1" s="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D1018" i="1"/>
  <c r="C1018" i="1"/>
  <c r="D1017" i="1"/>
  <c r="C1017" i="1"/>
  <c r="H1016" i="1"/>
  <c r="G1016" i="1"/>
  <c r="D1016" i="1"/>
  <c r="C1016" i="1"/>
  <c r="D1015" i="1"/>
  <c r="C1015" i="1"/>
  <c r="D1014" i="1"/>
  <c r="C1014" i="1"/>
  <c r="D1013" i="1"/>
  <c r="D1012" i="1"/>
  <c r="C1012" i="1"/>
  <c r="H1012" i="1" s="1"/>
  <c r="H1011" i="1"/>
  <c r="G1011" i="1"/>
  <c r="D1011" i="1"/>
  <c r="C1011" i="1"/>
  <c r="H1010" i="1"/>
  <c r="G1010" i="1"/>
  <c r="D1010" i="1"/>
  <c r="C1010" i="1"/>
  <c r="H1009" i="1"/>
  <c r="G1009" i="1"/>
  <c r="D1009" i="1"/>
  <c r="C1009" i="1"/>
  <c r="D1008" i="1"/>
  <c r="C1008" i="1"/>
  <c r="H1008" i="1" s="1"/>
  <c r="D1007" i="1"/>
  <c r="C1007" i="1"/>
  <c r="H1007" i="1" s="1"/>
  <c r="D1006" i="1"/>
  <c r="C1006" i="1"/>
  <c r="H1005" i="1"/>
  <c r="G1005" i="1"/>
  <c r="D1005" i="1"/>
  <c r="C1005" i="1"/>
  <c r="D1004" i="1"/>
  <c r="C1004" i="1"/>
  <c r="H1004" i="1" s="1"/>
  <c r="D1003" i="1"/>
  <c r="C1003" i="1"/>
  <c r="D1002" i="1"/>
  <c r="C1002" i="1"/>
  <c r="G1002" i="1" s="1"/>
  <c r="H1001" i="1"/>
  <c r="G1001" i="1"/>
  <c r="D1001" i="1"/>
  <c r="C1001" i="1"/>
  <c r="D1000" i="1"/>
  <c r="C1000" i="1"/>
  <c r="D999" i="1"/>
  <c r="C999" i="1"/>
  <c r="D998" i="1"/>
  <c r="G998" i="1" s="1"/>
  <c r="C998" i="1"/>
  <c r="C997" i="1"/>
  <c r="H996" i="1"/>
  <c r="D996" i="1"/>
  <c r="G996" i="1" s="1"/>
  <c r="C996" i="1"/>
  <c r="D995" i="1"/>
  <c r="C995" i="1"/>
  <c r="H995" i="1" s="1"/>
  <c r="H994" i="1"/>
  <c r="D994" i="1"/>
  <c r="G994" i="1" s="1"/>
  <c r="C994" i="1"/>
  <c r="D993" i="1"/>
  <c r="C993" i="1"/>
  <c r="H993" i="1" s="1"/>
  <c r="H992" i="1"/>
  <c r="G992" i="1"/>
  <c r="D992" i="1"/>
  <c r="C992" i="1"/>
  <c r="C991" i="1"/>
  <c r="H989" i="1"/>
  <c r="G989" i="1"/>
  <c r="D989" i="1"/>
  <c r="C989" i="1"/>
  <c r="D988" i="1"/>
  <c r="H988" i="1" s="1"/>
  <c r="C988" i="1"/>
  <c r="D987" i="1"/>
  <c r="H987" i="1" s="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D958" i="1"/>
  <c r="G958" i="1" s="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C947" i="1"/>
  <c r="H947" i="1" s="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D879" i="1"/>
  <c r="C879" i="1"/>
  <c r="H879" i="1" s="1"/>
  <c r="D878" i="1"/>
  <c r="G878" i="1" s="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H822" i="1" s="1"/>
  <c r="C822" i="1"/>
  <c r="H821" i="1"/>
  <c r="G821" i="1"/>
  <c r="D821" i="1"/>
  <c r="C821" i="1"/>
  <c r="H820" i="1"/>
  <c r="G820" i="1"/>
  <c r="D820" i="1"/>
  <c r="C820" i="1"/>
  <c r="H819" i="1"/>
  <c r="G819" i="1"/>
  <c r="D819" i="1"/>
  <c r="C819" i="1"/>
  <c r="H818" i="1"/>
  <c r="G818" i="1"/>
  <c r="D818" i="1"/>
  <c r="C818" i="1"/>
  <c r="H817" i="1"/>
  <c r="G817" i="1"/>
  <c r="D817" i="1"/>
  <c r="C817" i="1"/>
  <c r="D816" i="1"/>
  <c r="H816" i="1" s="1"/>
  <c r="C816" i="1"/>
  <c r="H815" i="1"/>
  <c r="G815" i="1"/>
  <c r="D815" i="1"/>
  <c r="C815" i="1"/>
  <c r="H814" i="1"/>
  <c r="G814" i="1"/>
  <c r="D814" i="1"/>
  <c r="C814" i="1"/>
  <c r="H813" i="1"/>
  <c r="G813" i="1"/>
  <c r="D813" i="1"/>
  <c r="C813" i="1"/>
  <c r="D812" i="1"/>
  <c r="H812" i="1" s="1"/>
  <c r="C812" i="1"/>
  <c r="D811" i="1"/>
  <c r="C811" i="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D755" i="1"/>
  <c r="G755" i="1" s="1"/>
  <c r="C755" i="1"/>
  <c r="H754" i="1"/>
  <c r="G754" i="1"/>
  <c r="D754" i="1"/>
  <c r="C754" i="1"/>
  <c r="D753" i="1"/>
  <c r="C753" i="1"/>
  <c r="H753" i="1" s="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D737" i="1"/>
  <c r="G737" i="1" s="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D710" i="1"/>
  <c r="H710" i="1" s="1"/>
  <c r="C710" i="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C659" i="1"/>
  <c r="D658" i="1"/>
  <c r="H658" i="1" s="1"/>
  <c r="C658" i="1"/>
  <c r="H657" i="1"/>
  <c r="G657" i="1"/>
  <c r="D657" i="1"/>
  <c r="C657" i="1"/>
  <c r="H656" i="1"/>
  <c r="G656" i="1"/>
  <c r="D656" i="1"/>
  <c r="C656" i="1"/>
  <c r="D655" i="1"/>
  <c r="C655" i="1"/>
  <c r="D654" i="1"/>
  <c r="H654" i="1" s="1"/>
  <c r="C654" i="1"/>
  <c r="D653" i="1"/>
  <c r="C653" i="1"/>
  <c r="H653" i="1" s="1"/>
  <c r="H652" i="1"/>
  <c r="G652" i="1"/>
  <c r="D652" i="1"/>
  <c r="C652" i="1"/>
  <c r="D651" i="1"/>
  <c r="C651" i="1"/>
  <c r="H651" i="1" s="1"/>
  <c r="H650" i="1"/>
  <c r="G650" i="1"/>
  <c r="D650" i="1"/>
  <c r="C650" i="1"/>
  <c r="D649" i="1"/>
  <c r="C649" i="1"/>
  <c r="D648" i="1"/>
  <c r="G648" i="1" s="1"/>
  <c r="C648" i="1"/>
  <c r="D647" i="1"/>
  <c r="C647" i="1"/>
  <c r="D646" i="1"/>
  <c r="H646" i="1" s="1"/>
  <c r="C646" i="1"/>
  <c r="D645" i="1"/>
  <c r="D644" i="1"/>
  <c r="C644" i="1"/>
  <c r="D643" i="1"/>
  <c r="C643" i="1"/>
  <c r="G642" i="1"/>
  <c r="D642" i="1"/>
  <c r="H642" i="1" s="1"/>
  <c r="C642" i="1"/>
  <c r="H641" i="1"/>
  <c r="G641" i="1"/>
  <c r="D641" i="1"/>
  <c r="C641" i="1"/>
  <c r="H632" i="1"/>
  <c r="G632" i="1"/>
  <c r="D632" i="1"/>
  <c r="C632" i="1"/>
  <c r="D631" i="1"/>
  <c r="C631" i="1"/>
  <c r="H631" i="1" s="1"/>
  <c r="H628" i="1"/>
  <c r="G628" i="1"/>
  <c r="D628" i="1"/>
  <c r="C628" i="1"/>
  <c r="H627" i="1"/>
  <c r="G627" i="1"/>
  <c r="D627" i="1"/>
  <c r="C627" i="1"/>
  <c r="D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D607" i="1"/>
  <c r="C607" i="1"/>
  <c r="D606" i="1"/>
  <c r="C606" i="1"/>
  <c r="H606" i="1" s="1"/>
  <c r="H605" i="1"/>
  <c r="G605" i="1"/>
  <c r="D605" i="1"/>
  <c r="C605" i="1"/>
  <c r="H604" i="1"/>
  <c r="G604" i="1"/>
  <c r="D604" i="1"/>
  <c r="C604" i="1"/>
  <c r="H603" i="1"/>
  <c r="G603" i="1"/>
  <c r="D603" i="1"/>
  <c r="C603" i="1"/>
  <c r="H602" i="1"/>
  <c r="G602" i="1"/>
  <c r="D602" i="1"/>
  <c r="C602" i="1"/>
  <c r="H601" i="1"/>
  <c r="G601" i="1"/>
  <c r="D601" i="1"/>
  <c r="C601" i="1"/>
  <c r="H600" i="1"/>
  <c r="D600" i="1"/>
  <c r="G600" i="1" s="1"/>
  <c r="C600" i="1"/>
  <c r="D599" i="1"/>
  <c r="C599" i="1"/>
  <c r="H599" i="1" s="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G490" i="1" s="1"/>
  <c r="C490" i="1"/>
  <c r="H490" i="1" s="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C412" i="1"/>
  <c r="H412" i="1" s="1"/>
  <c r="D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G391" i="1"/>
  <c r="C391" i="1"/>
  <c r="H390" i="1"/>
  <c r="G390" i="1"/>
  <c r="D390" i="1"/>
  <c r="C390" i="1"/>
  <c r="D389" i="1"/>
  <c r="C389" i="1"/>
  <c r="H389" i="1" s="1"/>
  <c r="H388" i="1"/>
  <c r="G388" i="1"/>
  <c r="D388" i="1"/>
  <c r="C388" i="1"/>
  <c r="H387" i="1"/>
  <c r="G387" i="1"/>
  <c r="D387" i="1"/>
  <c r="C387" i="1"/>
  <c r="D386" i="1"/>
  <c r="G386" i="1" s="1"/>
  <c r="C386" i="1"/>
  <c r="H386" i="1" s="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D370" i="1"/>
  <c r="C370" i="1"/>
  <c r="G370" i="1" s="1"/>
  <c r="H369" i="1"/>
  <c r="G369" i="1"/>
  <c r="D369" i="1"/>
  <c r="C369" i="1"/>
  <c r="H368" i="1"/>
  <c r="G368" i="1"/>
  <c r="D368" i="1"/>
  <c r="C368" i="1"/>
  <c r="D367" i="1"/>
  <c r="C367" i="1"/>
  <c r="H367" i="1" s="1"/>
  <c r="H366" i="1"/>
  <c r="G366" i="1"/>
  <c r="D366" i="1"/>
  <c r="C366" i="1"/>
  <c r="D365" i="1"/>
  <c r="C365" i="1"/>
  <c r="H365" i="1" s="1"/>
  <c r="D364" i="1"/>
  <c r="C364" i="1"/>
  <c r="D363" i="1"/>
  <c r="C363" i="1"/>
  <c r="H363" i="1" s="1"/>
  <c r="D362" i="1"/>
  <c r="C362" i="1"/>
  <c r="H362" i="1" s="1"/>
  <c r="H361" i="1"/>
  <c r="G361" i="1"/>
  <c r="D361" i="1"/>
  <c r="C361" i="1"/>
  <c r="H360" i="1"/>
  <c r="G360" i="1"/>
  <c r="D360" i="1"/>
  <c r="C360" i="1"/>
  <c r="D357" i="1"/>
  <c r="C357" i="1"/>
  <c r="H357" i="1" s="1"/>
  <c r="H356" i="1"/>
  <c r="G356" i="1"/>
  <c r="D356" i="1"/>
  <c r="C356" i="1"/>
  <c r="H355" i="1"/>
  <c r="G355" i="1"/>
  <c r="D355" i="1"/>
  <c r="C355" i="1"/>
  <c r="H354" i="1"/>
  <c r="G354" i="1"/>
  <c r="D354" i="1"/>
  <c r="C354" i="1"/>
  <c r="H353" i="1"/>
  <c r="G353" i="1"/>
  <c r="D353" i="1"/>
  <c r="C353" i="1"/>
  <c r="H352" i="1"/>
  <c r="G352" i="1"/>
  <c r="D352" i="1"/>
  <c r="C352"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C296" i="1"/>
  <c r="G296" i="1" s="1"/>
  <c r="D295" i="1"/>
  <c r="D294" i="1"/>
  <c r="H292" i="1"/>
  <c r="G292" i="1"/>
  <c r="D292" i="1"/>
  <c r="C292" i="1"/>
  <c r="H291" i="1"/>
  <c r="G291" i="1"/>
  <c r="D291" i="1"/>
  <c r="C291" i="1"/>
  <c r="D290" i="1"/>
  <c r="C290" i="1"/>
  <c r="H290" i="1" s="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C261" i="1"/>
  <c r="D260" i="1"/>
  <c r="C260" i="1"/>
  <c r="G260" i="1" s="1"/>
  <c r="D259" i="1"/>
  <c r="H258" i="1"/>
  <c r="G258" i="1"/>
  <c r="D258" i="1"/>
  <c r="C258" i="1"/>
  <c r="H257" i="1"/>
  <c r="G257" i="1"/>
  <c r="D257" i="1"/>
  <c r="C257" i="1"/>
  <c r="D256" i="1"/>
  <c r="C256" i="1"/>
  <c r="H256" i="1" s="1"/>
  <c r="D255" i="1"/>
  <c r="H254" i="1"/>
  <c r="G254" i="1"/>
  <c r="D254" i="1"/>
  <c r="C254" i="1"/>
  <c r="H253" i="1"/>
  <c r="G253" i="1"/>
  <c r="D253" i="1"/>
  <c r="C253" i="1"/>
  <c r="H252" i="1"/>
  <c r="G252" i="1"/>
  <c r="D252" i="1"/>
  <c r="C252" i="1"/>
  <c r="H251" i="1"/>
  <c r="G251" i="1"/>
  <c r="D251" i="1"/>
  <c r="C251" i="1"/>
  <c r="H250" i="1"/>
  <c r="G250" i="1"/>
  <c r="D250" i="1"/>
  <c r="C250"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D237" i="1"/>
  <c r="G237" i="1" s="1"/>
  <c r="C237" i="1"/>
  <c r="C236" i="1"/>
  <c r="H235" i="1"/>
  <c r="G235" i="1"/>
  <c r="D235" i="1"/>
  <c r="C235" i="1"/>
  <c r="H234" i="1"/>
  <c r="G234" i="1"/>
  <c r="D234" i="1"/>
  <c r="C234" i="1"/>
  <c r="H233" i="1"/>
  <c r="G233" i="1"/>
  <c r="D233" i="1"/>
  <c r="C233" i="1"/>
  <c r="D232" i="1"/>
  <c r="H231" i="1"/>
  <c r="G231" i="1"/>
  <c r="D231" i="1"/>
  <c r="C231" i="1"/>
  <c r="H230" i="1"/>
  <c r="G230" i="1"/>
  <c r="D230" i="1"/>
  <c r="C230" i="1"/>
  <c r="D229" i="1"/>
  <c r="C229" i="1"/>
  <c r="G229" i="1" s="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C218" i="1"/>
  <c r="H218" i="1" s="1"/>
  <c r="H217" i="1"/>
  <c r="G217" i="1"/>
  <c r="D217" i="1"/>
  <c r="C217" i="1"/>
  <c r="H216" i="1"/>
  <c r="G216" i="1"/>
  <c r="D216" i="1"/>
  <c r="C216" i="1"/>
  <c r="D215" i="1"/>
  <c r="C215" i="1"/>
  <c r="G215" i="1" s="1"/>
  <c r="H214" i="1"/>
  <c r="G214" i="1"/>
  <c r="D214" i="1"/>
  <c r="C214" i="1"/>
  <c r="H213" i="1"/>
  <c r="G213" i="1"/>
  <c r="D213" i="1"/>
  <c r="C213" i="1"/>
  <c r="H212" i="1"/>
  <c r="G212" i="1"/>
  <c r="D212" i="1"/>
  <c r="C212" i="1"/>
  <c r="D210" i="1"/>
  <c r="G210" i="1" s="1"/>
  <c r="C210" i="1"/>
  <c r="D209" i="1"/>
  <c r="C209" i="1"/>
  <c r="H208" i="1"/>
  <c r="G208" i="1"/>
  <c r="D208" i="1"/>
  <c r="C208" i="1"/>
  <c r="D207" i="1"/>
  <c r="C207" i="1"/>
  <c r="H207" i="1" s="1"/>
  <c r="D206" i="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D191" i="1"/>
  <c r="H191" i="1" s="1"/>
  <c r="C191" i="1"/>
  <c r="G191" i="1" s="1"/>
  <c r="H190" i="1"/>
  <c r="G190" i="1"/>
  <c r="D190" i="1"/>
  <c r="C190" i="1"/>
  <c r="D189" i="1"/>
  <c r="H189" i="1" s="1"/>
  <c r="C189" i="1"/>
  <c r="G189" i="1" s="1"/>
  <c r="H188" i="1"/>
  <c r="G188" i="1"/>
  <c r="D188" i="1"/>
  <c r="C188" i="1"/>
  <c r="D187" i="1"/>
  <c r="H187" i="1" s="1"/>
  <c r="C187" i="1"/>
  <c r="D186" i="1"/>
  <c r="C186" i="1"/>
  <c r="G186" i="1" s="1"/>
  <c r="H185" i="1"/>
  <c r="G185" i="1"/>
  <c r="D185" i="1"/>
  <c r="C185" i="1"/>
  <c r="D183" i="1"/>
  <c r="G183" i="1" s="1"/>
  <c r="C183" i="1"/>
  <c r="D182" i="1"/>
  <c r="C182" i="1"/>
  <c r="H181" i="1"/>
  <c r="G181" i="1"/>
  <c r="D181" i="1"/>
  <c r="C181" i="1"/>
  <c r="D180" i="1"/>
  <c r="C180" i="1"/>
  <c r="G180" i="1" s="1"/>
  <c r="H179" i="1"/>
  <c r="D179" i="1"/>
  <c r="G179" i="1" s="1"/>
  <c r="C179" i="1"/>
  <c r="D178" i="1"/>
  <c r="C178" i="1"/>
  <c r="H178" i="1" s="1"/>
  <c r="G177" i="1"/>
  <c r="D177" i="1"/>
  <c r="C177" i="1"/>
  <c r="D176" i="1"/>
  <c r="C176" i="1"/>
  <c r="H176" i="1" s="1"/>
  <c r="D175" i="1"/>
  <c r="G175" i="1" s="1"/>
  <c r="C175" i="1"/>
  <c r="D174" i="1"/>
  <c r="C174" i="1"/>
  <c r="D172" i="1"/>
  <c r="C172" i="1"/>
  <c r="D171" i="1"/>
  <c r="G171" i="1" s="1"/>
  <c r="C171" i="1"/>
  <c r="D170" i="1"/>
  <c r="C170" i="1"/>
  <c r="D169" i="1"/>
  <c r="H169" i="1" s="1"/>
  <c r="C169" i="1"/>
  <c r="D168" i="1"/>
  <c r="C168" i="1"/>
  <c r="H168" i="1" s="1"/>
  <c r="D167" i="1"/>
  <c r="H167" i="1" s="1"/>
  <c r="C167" i="1"/>
  <c r="D166" i="1"/>
  <c r="C166" i="1"/>
  <c r="H166" i="1" s="1"/>
  <c r="C165" i="1"/>
  <c r="D164" i="1"/>
  <c r="C164" i="1"/>
  <c r="D163" i="1"/>
  <c r="G163" i="1" s="1"/>
  <c r="C163" i="1"/>
  <c r="H162" i="1"/>
  <c r="D162" i="1"/>
  <c r="G162" i="1" s="1"/>
  <c r="C162" i="1"/>
  <c r="D161" i="1"/>
  <c r="H161" i="1" s="1"/>
  <c r="C161" i="1"/>
  <c r="H158" i="1"/>
  <c r="G158" i="1"/>
  <c r="D158" i="1"/>
  <c r="C158" i="1"/>
  <c r="D157" i="1"/>
  <c r="C157" i="1"/>
  <c r="H157" i="1" s="1"/>
  <c r="H156" i="1"/>
  <c r="G156" i="1"/>
  <c r="D156" i="1"/>
  <c r="C156" i="1"/>
  <c r="C155" i="1"/>
  <c r="D154" i="1"/>
  <c r="C154" i="1"/>
  <c r="H153" i="1"/>
  <c r="G153" i="1"/>
  <c r="D153" i="1"/>
  <c r="C153" i="1"/>
  <c r="H152" i="1"/>
  <c r="G152" i="1"/>
  <c r="D152" i="1"/>
  <c r="C152" i="1"/>
  <c r="H151" i="1"/>
  <c r="G151" i="1"/>
  <c r="D151" i="1"/>
  <c r="C151" i="1"/>
  <c r="D150" i="1"/>
  <c r="C150" i="1"/>
  <c r="D149" i="1"/>
  <c r="H146" i="1"/>
  <c r="G146" i="1"/>
  <c r="D146" i="1"/>
  <c r="C146" i="1"/>
  <c r="D145" i="1"/>
  <c r="G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4" i="1"/>
  <c r="G134" i="1"/>
  <c r="D134" i="1"/>
  <c r="C134" i="1"/>
  <c r="H133" i="1"/>
  <c r="G133" i="1"/>
  <c r="D133" i="1"/>
  <c r="C133" i="1"/>
  <c r="H132" i="1"/>
  <c r="G132" i="1"/>
  <c r="D132" i="1"/>
  <c r="C132" i="1"/>
  <c r="H131" i="1"/>
  <c r="G131" i="1"/>
  <c r="D131" i="1"/>
  <c r="C131" i="1"/>
  <c r="D130" i="1"/>
  <c r="H130" i="1" s="1"/>
  <c r="C130" i="1"/>
  <c r="H128" i="1"/>
  <c r="G128" i="1"/>
  <c r="D128" i="1"/>
  <c r="C128" i="1"/>
  <c r="H127" i="1"/>
  <c r="G127" i="1"/>
  <c r="D127" i="1"/>
  <c r="C127" i="1"/>
  <c r="H126" i="1"/>
  <c r="G126" i="1"/>
  <c r="D126" i="1"/>
  <c r="C126" i="1"/>
  <c r="D125" i="1"/>
  <c r="H125" i="1" s="1"/>
  <c r="C125" i="1"/>
  <c r="D124" i="1"/>
  <c r="H123" i="1"/>
  <c r="G123" i="1"/>
  <c r="D123" i="1"/>
  <c r="C123" i="1"/>
  <c r="D122" i="1"/>
  <c r="G122" i="1" s="1"/>
  <c r="C122" i="1"/>
  <c r="D121" i="1"/>
  <c r="H121" i="1" s="1"/>
  <c r="C121" i="1"/>
  <c r="H119" i="1"/>
  <c r="G119" i="1"/>
  <c r="D119" i="1"/>
  <c r="C119" i="1"/>
  <c r="D118" i="1"/>
  <c r="C118" i="1"/>
  <c r="D117" i="1"/>
  <c r="H117" i="1" s="1"/>
  <c r="C117" i="1"/>
  <c r="C116" i="1"/>
  <c r="H115" i="1"/>
  <c r="G115" i="1"/>
  <c r="D115" i="1"/>
  <c r="C115" i="1"/>
  <c r="H114" i="1"/>
  <c r="G114" i="1"/>
  <c r="D114" i="1"/>
  <c r="C114" i="1"/>
  <c r="D113" i="1"/>
  <c r="H113" i="1" s="1"/>
  <c r="C113" i="1"/>
  <c r="H112" i="1"/>
  <c r="G112" i="1"/>
  <c r="D112" i="1"/>
  <c r="C112" i="1"/>
  <c r="H111" i="1"/>
  <c r="G111" i="1"/>
  <c r="D111" i="1"/>
  <c r="C111" i="1"/>
  <c r="D110" i="1"/>
  <c r="C110" i="1"/>
  <c r="H110" i="1" s="1"/>
  <c r="D109" i="1"/>
  <c r="H109" i="1" s="1"/>
  <c r="C109" i="1"/>
  <c r="D107" i="1"/>
  <c r="H107" i="1" s="1"/>
  <c r="C107" i="1"/>
  <c r="G107" i="1" s="1"/>
  <c r="D106" i="1"/>
  <c r="C106" i="1"/>
  <c r="H106" i="1" s="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D93" i="1"/>
  <c r="C93" i="1"/>
  <c r="H92" i="1"/>
  <c r="G92" i="1"/>
  <c r="D92" i="1"/>
  <c r="C92" i="1"/>
  <c r="H91" i="1"/>
  <c r="G91" i="1"/>
  <c r="D91" i="1"/>
  <c r="C91" i="1"/>
  <c r="D90" i="1"/>
  <c r="G90" i="1" s="1"/>
  <c r="C90" i="1"/>
  <c r="D89" i="1"/>
  <c r="C89" i="1"/>
  <c r="D88" i="1"/>
  <c r="H88" i="1" s="1"/>
  <c r="C88" i="1"/>
  <c r="G88" i="1" s="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H76" i="1"/>
  <c r="G76" i="1"/>
  <c r="D76" i="1"/>
  <c r="C76" i="1"/>
  <c r="H75" i="1"/>
  <c r="G75" i="1"/>
  <c r="D75" i="1"/>
  <c r="C75" i="1"/>
  <c r="H74" i="1"/>
  <c r="G74" i="1"/>
  <c r="D74" i="1"/>
  <c r="C74" i="1"/>
  <c r="H73" i="1"/>
  <c r="G73" i="1"/>
  <c r="D73" i="1"/>
  <c r="C73" i="1"/>
  <c r="D72" i="1"/>
  <c r="C72" i="1"/>
  <c r="H72" i="1" s="1"/>
  <c r="H71" i="1"/>
  <c r="G71" i="1"/>
  <c r="D71" i="1"/>
  <c r="C71" i="1"/>
  <c r="D70" i="1"/>
  <c r="C70" i="1"/>
  <c r="G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D58" i="1"/>
  <c r="D57" i="1"/>
  <c r="G57" i="1" s="1"/>
  <c r="C57" i="1"/>
  <c r="H57" i="1" s="1"/>
  <c r="D56" i="1"/>
  <c r="C56" i="1"/>
  <c r="H56" i="1" s="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C40" i="1"/>
  <c r="D39" i="1"/>
  <c r="H39" i="1" s="1"/>
  <c r="C39" i="1"/>
  <c r="H38" i="1"/>
  <c r="G38" i="1"/>
  <c r="D38" i="1"/>
  <c r="C38" i="1"/>
  <c r="H37" i="1"/>
  <c r="G37" i="1"/>
  <c r="D37" i="1"/>
  <c r="C37" i="1"/>
  <c r="D36" i="1"/>
  <c r="G36" i="1" s="1"/>
  <c r="C36" i="1"/>
  <c r="H35" i="1"/>
  <c r="G35" i="1"/>
  <c r="D35" i="1"/>
  <c r="C35" i="1"/>
  <c r="H34" i="1"/>
  <c r="G34" i="1"/>
  <c r="D34" i="1"/>
  <c r="C34" i="1"/>
  <c r="H33" i="1"/>
  <c r="G33" i="1"/>
  <c r="D33" i="1"/>
  <c r="C33" i="1"/>
  <c r="H32" i="1"/>
  <c r="G32" i="1"/>
  <c r="D32" i="1"/>
  <c r="C32" i="1"/>
  <c r="H31" i="1"/>
  <c r="G31" i="1"/>
  <c r="D31" i="1"/>
  <c r="C31" i="1"/>
  <c r="H30" i="1"/>
  <c r="D30" i="1"/>
  <c r="C30" i="1"/>
  <c r="G30" i="1" s="1"/>
  <c r="D29" i="1"/>
  <c r="C29" i="1"/>
  <c r="H29" i="1" s="1"/>
  <c r="H28" i="1"/>
  <c r="G28" i="1"/>
  <c r="D28" i="1"/>
  <c r="C28" i="1"/>
  <c r="D27" i="1"/>
  <c r="C27" i="1"/>
  <c r="H26" i="1"/>
  <c r="G26" i="1"/>
  <c r="D26" i="1"/>
  <c r="C26" i="1"/>
  <c r="D25" i="1"/>
  <c r="C25" i="1"/>
  <c r="H25" i="1" s="1"/>
  <c r="H24" i="1"/>
  <c r="G24" i="1"/>
  <c r="D24" i="1"/>
  <c r="C24" i="1"/>
  <c r="D23" i="1"/>
  <c r="G23" i="1" s="1"/>
  <c r="C23" i="1"/>
  <c r="H22" i="1"/>
  <c r="G22" i="1"/>
  <c r="D22" i="1"/>
  <c r="C22" i="1"/>
  <c r="H21" i="1"/>
  <c r="G21" i="1"/>
  <c r="D21" i="1"/>
  <c r="C21" i="1"/>
  <c r="D20" i="1"/>
  <c r="C20" i="1"/>
  <c r="D19" i="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D4" i="1"/>
  <c r="G1409" i="1" l="1"/>
  <c r="E283" i="9"/>
  <c r="B283" i="9" s="1"/>
  <c r="G1126" i="1"/>
  <c r="G1148" i="1"/>
  <c r="G1149" i="1"/>
  <c r="H291" i="9"/>
  <c r="D1167" i="1"/>
  <c r="G1169" i="1"/>
  <c r="D1168" i="1"/>
  <c r="G1018" i="1"/>
  <c r="F35" i="5"/>
  <c r="H1006" i="1"/>
  <c r="H1278" i="1"/>
  <c r="H1277" i="1"/>
  <c r="G1270" i="1"/>
  <c r="G1266" i="1"/>
  <c r="H1240" i="1"/>
  <c r="G1232" i="1"/>
  <c r="G1230" i="1"/>
  <c r="H1227" i="1"/>
  <c r="E245" i="5"/>
  <c r="D1222" i="1" s="1"/>
  <c r="H1229" i="1"/>
  <c r="F250" i="5"/>
  <c r="D1223" i="1"/>
  <c r="H1223" i="1" s="1"/>
  <c r="G1220" i="1"/>
  <c r="H1216" i="1"/>
  <c r="E238" i="5"/>
  <c r="H1194" i="1"/>
  <c r="H1192" i="1"/>
  <c r="D1183" i="1"/>
  <c r="D1184" i="1"/>
  <c r="H1189" i="1"/>
  <c r="H1162" i="1"/>
  <c r="H1154" i="1"/>
  <c r="H1048" i="1"/>
  <c r="H1049" i="1"/>
  <c r="H1141" i="1"/>
  <c r="D1057" i="1"/>
  <c r="G1057" i="1" s="1"/>
  <c r="G1144" i="1"/>
  <c r="E288" i="9"/>
  <c r="B288" i="9" s="1"/>
  <c r="E287" i="9"/>
  <c r="B287" i="9" s="1"/>
  <c r="H1137" i="1"/>
  <c r="G1136" i="1"/>
  <c r="F146" i="5"/>
  <c r="G1119" i="1"/>
  <c r="H1113" i="1"/>
  <c r="E134" i="5"/>
  <c r="D1112" i="1" s="1"/>
  <c r="H1112" i="1" s="1"/>
  <c r="H1057" i="1"/>
  <c r="H1056" i="1"/>
  <c r="G1058" i="1"/>
  <c r="F78" i="5"/>
  <c r="H1054" i="1"/>
  <c r="G1053" i="1"/>
  <c r="H1050" i="1"/>
  <c r="G1033" i="1"/>
  <c r="G1030" i="1"/>
  <c r="E12" i="5"/>
  <c r="D990" i="1" s="1"/>
  <c r="H1023" i="1"/>
  <c r="H1025" i="1"/>
  <c r="H1017" i="1"/>
  <c r="H1015" i="1"/>
  <c r="G1014" i="1"/>
  <c r="H1003" i="1"/>
  <c r="G1000" i="1"/>
  <c r="H999" i="1"/>
  <c r="H998" i="1"/>
  <c r="H997" i="1"/>
  <c r="H991" i="1"/>
  <c r="G988" i="1"/>
  <c r="G987" i="1"/>
  <c r="E284" i="9"/>
  <c r="B284" i="9" s="1"/>
  <c r="E149" i="9"/>
  <c r="B149" i="9" s="1"/>
  <c r="H763" i="1"/>
  <c r="E59" i="9"/>
  <c r="B59" i="9" s="1"/>
  <c r="H878" i="1"/>
  <c r="G822" i="1"/>
  <c r="G816" i="1"/>
  <c r="G812" i="1"/>
  <c r="H811" i="1"/>
  <c r="H809" i="1"/>
  <c r="H755" i="1"/>
  <c r="H752" i="1"/>
  <c r="E53" i="9"/>
  <c r="B53" i="9" s="1"/>
  <c r="G735" i="1"/>
  <c r="H719" i="1"/>
  <c r="F218" i="9"/>
  <c r="E39" i="9"/>
  <c r="B39" i="9" s="1"/>
  <c r="G710" i="1"/>
  <c r="H691" i="1"/>
  <c r="G691" i="1"/>
  <c r="G659" i="1"/>
  <c r="G658" i="1"/>
  <c r="H655" i="1"/>
  <c r="G654" i="1"/>
  <c r="H649" i="1"/>
  <c r="H648" i="1"/>
  <c r="H647" i="1"/>
  <c r="G646" i="1"/>
  <c r="G644" i="1"/>
  <c r="H643" i="1"/>
  <c r="F652" i="4"/>
  <c r="H607" i="1"/>
  <c r="F495" i="4"/>
  <c r="H379" i="1"/>
  <c r="H371" i="1"/>
  <c r="H364" i="1"/>
  <c r="E273" i="9"/>
  <c r="H405" i="1"/>
  <c r="E644" i="4"/>
  <c r="D638" i="1" s="1"/>
  <c r="G261" i="1"/>
  <c r="F259" i="4"/>
  <c r="E67" i="9"/>
  <c r="B67" i="9" s="1"/>
  <c r="G236" i="1"/>
  <c r="E224" i="4"/>
  <c r="D220" i="1" s="1"/>
  <c r="H227" i="1"/>
  <c r="F231" i="4"/>
  <c r="E57" i="9"/>
  <c r="B57" i="9" s="1"/>
  <c r="H210" i="1"/>
  <c r="H209" i="1"/>
  <c r="G198" i="1"/>
  <c r="G187" i="1"/>
  <c r="E46" i="9"/>
  <c r="B46" i="9" s="1"/>
  <c r="H183" i="1"/>
  <c r="E44" i="9"/>
  <c r="H182" i="1"/>
  <c r="H177" i="1"/>
  <c r="H175" i="1"/>
  <c r="H174" i="1"/>
  <c r="H172" i="1"/>
  <c r="H171" i="1"/>
  <c r="H170" i="1"/>
  <c r="G169" i="1"/>
  <c r="D165" i="1"/>
  <c r="H165" i="1" s="1"/>
  <c r="G167" i="1"/>
  <c r="G165" i="1"/>
  <c r="H164" i="1"/>
  <c r="H163" i="1"/>
  <c r="G161" i="1"/>
  <c r="E163" i="4"/>
  <c r="D159" i="1" s="1"/>
  <c r="D155" i="1"/>
  <c r="H155" i="1" s="1"/>
  <c r="F159" i="4"/>
  <c r="H154" i="1"/>
  <c r="G150" i="1"/>
  <c r="E139" i="4"/>
  <c r="D135" i="1" s="1"/>
  <c r="H145" i="1"/>
  <c r="G130" i="1"/>
  <c r="G125" i="1"/>
  <c r="H122" i="1"/>
  <c r="G121" i="1"/>
  <c r="H118" i="1"/>
  <c r="G117" i="1"/>
  <c r="H116" i="1"/>
  <c r="G113" i="1"/>
  <c r="G109" i="1"/>
  <c r="F112" i="4"/>
  <c r="H93" i="1"/>
  <c r="H90" i="1"/>
  <c r="G89" i="1"/>
  <c r="G87" i="1"/>
  <c r="G81" i="1"/>
  <c r="H79" i="1"/>
  <c r="F83" i="4"/>
  <c r="F59" i="4"/>
  <c r="G55" i="1"/>
  <c r="G39" i="1"/>
  <c r="H36" i="1"/>
  <c r="H27" i="1"/>
  <c r="H23" i="1"/>
  <c r="H20" i="1"/>
  <c r="H5" i="1"/>
  <c r="E114" i="6"/>
  <c r="F107" i="6"/>
  <c r="H1412" i="1"/>
  <c r="H1432" i="1"/>
  <c r="G1414" i="1"/>
  <c r="F118" i="6"/>
  <c r="G1378" i="1"/>
  <c r="G1355" i="1"/>
  <c r="E35" i="6"/>
  <c r="G180" i="9"/>
  <c r="E180" i="9" s="1"/>
  <c r="B180" i="9" s="1"/>
  <c r="G172" i="9"/>
  <c r="E172" i="9" s="1"/>
  <c r="B172" i="9" s="1"/>
  <c r="E26" i="9"/>
  <c r="B26" i="9" s="1"/>
  <c r="F214" i="9"/>
  <c r="B214" i="9" s="1"/>
  <c r="C1401" i="1"/>
  <c r="C1576" i="1"/>
  <c r="H1580" i="1"/>
  <c r="G1480" i="1"/>
  <c r="G1515" i="1"/>
  <c r="D24" i="8"/>
  <c r="C1499" i="1" s="1"/>
  <c r="H1499" i="1" s="1"/>
  <c r="H1505" i="1"/>
  <c r="G1503" i="1"/>
  <c r="G1501" i="1"/>
  <c r="H1497" i="1"/>
  <c r="H1493" i="1"/>
  <c r="G1492" i="1"/>
  <c r="H1489" i="1"/>
  <c r="G1485" i="1"/>
  <c r="H1484" i="1"/>
  <c r="H1481" i="1"/>
  <c r="G1483" i="1"/>
  <c r="H1454" i="1"/>
  <c r="G1454" i="1"/>
  <c r="J1456" i="1"/>
  <c r="D22" i="7"/>
  <c r="G1431" i="1"/>
  <c r="G1429" i="1"/>
  <c r="G1427" i="1"/>
  <c r="G1412" i="1"/>
  <c r="H1411" i="1"/>
  <c r="H1409" i="1"/>
  <c r="H1401" i="1"/>
  <c r="G1376" i="1"/>
  <c r="H1378" i="1"/>
  <c r="H1375" i="1"/>
  <c r="H1369" i="1"/>
  <c r="H1370" i="1"/>
  <c r="F61" i="6"/>
  <c r="H1354" i="1"/>
  <c r="G1350" i="1"/>
  <c r="C1348" i="1"/>
  <c r="C1322" i="1"/>
  <c r="C1316" i="1"/>
  <c r="G1307" i="1"/>
  <c r="G1300" i="1"/>
  <c r="H1300" i="1"/>
  <c r="F6" i="6"/>
  <c r="G1240" i="1"/>
  <c r="C1124" i="1"/>
  <c r="G1124" i="1" s="1"/>
  <c r="C1013" i="1"/>
  <c r="H1013" i="1" s="1"/>
  <c r="G1277" i="1"/>
  <c r="G1265" i="1"/>
  <c r="G1263" i="1"/>
  <c r="G1247" i="1"/>
  <c r="G1245" i="1"/>
  <c r="G1241" i="1"/>
  <c r="G1233" i="1"/>
  <c r="G1227" i="1"/>
  <c r="G1229" i="1"/>
  <c r="G1223" i="1"/>
  <c r="G1219" i="1"/>
  <c r="H1219" i="1"/>
  <c r="H1220" i="1"/>
  <c r="H1218" i="1"/>
  <c r="G1216" i="1"/>
  <c r="G1156" i="1"/>
  <c r="H1184" i="1"/>
  <c r="G1184" i="1"/>
  <c r="G1189" i="1"/>
  <c r="G1166" i="1"/>
  <c r="H1165" i="1"/>
  <c r="G1162" i="1"/>
  <c r="H1160" i="1"/>
  <c r="C1157" i="1"/>
  <c r="F180" i="5"/>
  <c r="G1154" i="1"/>
  <c r="G1155" i="1"/>
  <c r="H1142" i="1"/>
  <c r="G1142" i="1"/>
  <c r="F164" i="5"/>
  <c r="G1139" i="1"/>
  <c r="G1137" i="1"/>
  <c r="H1124" i="1"/>
  <c r="G1125" i="1"/>
  <c r="G1113" i="1"/>
  <c r="H1119" i="1"/>
  <c r="F135" i="5"/>
  <c r="G1056" i="1"/>
  <c r="G1064" i="1"/>
  <c r="G1054" i="1"/>
  <c r="G1048" i="1"/>
  <c r="H1030" i="1"/>
  <c r="G1032" i="1"/>
  <c r="H1028" i="1"/>
  <c r="G1026" i="1"/>
  <c r="G1023" i="1"/>
  <c r="G1025" i="1"/>
  <c r="H1018" i="1"/>
  <c r="G1017" i="1"/>
  <c r="G1015" i="1"/>
  <c r="H1014" i="1"/>
  <c r="G1012" i="1"/>
  <c r="G1008" i="1"/>
  <c r="G1007" i="1"/>
  <c r="G1006" i="1"/>
  <c r="G1004" i="1"/>
  <c r="G1003" i="1"/>
  <c r="H1002" i="1"/>
  <c r="H1000" i="1"/>
  <c r="G999" i="1"/>
  <c r="G997" i="1"/>
  <c r="D12" i="5"/>
  <c r="D7" i="5" s="1"/>
  <c r="G995" i="1"/>
  <c r="G993" i="1"/>
  <c r="G991" i="1"/>
  <c r="H986" i="1"/>
  <c r="G986" i="1"/>
  <c r="G947" i="1"/>
  <c r="G879" i="1"/>
  <c r="G811" i="1"/>
  <c r="G809" i="1"/>
  <c r="G763" i="1"/>
  <c r="G753" i="1"/>
  <c r="G719" i="1"/>
  <c r="G709" i="1"/>
  <c r="G703" i="1"/>
  <c r="H659" i="1"/>
  <c r="G655" i="1"/>
  <c r="G653" i="1"/>
  <c r="G651" i="1"/>
  <c r="G649" i="1"/>
  <c r="G647" i="1"/>
  <c r="E21" i="9"/>
  <c r="B21" i="9" s="1"/>
  <c r="E274" i="9"/>
  <c r="B274" i="9" s="1"/>
  <c r="H644" i="1"/>
  <c r="C645" i="1"/>
  <c r="H645" i="1" s="1"/>
  <c r="G643" i="1"/>
  <c r="G645" i="1"/>
  <c r="G631" i="1"/>
  <c r="G607" i="1"/>
  <c r="G606" i="1"/>
  <c r="G599" i="1"/>
  <c r="C489" i="1"/>
  <c r="G389" i="1"/>
  <c r="C378" i="1"/>
  <c r="H378" i="1" s="1"/>
  <c r="G378" i="1"/>
  <c r="G379" i="1"/>
  <c r="G371" i="1"/>
  <c r="H370" i="1"/>
  <c r="G367" i="1"/>
  <c r="G365" i="1"/>
  <c r="G364" i="1"/>
  <c r="G363" i="1"/>
  <c r="G362" i="1"/>
  <c r="G357" i="1"/>
  <c r="H296" i="1"/>
  <c r="C295" i="1"/>
  <c r="C413" i="1"/>
  <c r="G290" i="1"/>
  <c r="G411" i="1"/>
  <c r="H411" i="1"/>
  <c r="D644" i="4"/>
  <c r="C638" i="1" s="1"/>
  <c r="G412" i="1"/>
  <c r="H260" i="1"/>
  <c r="G256" i="1"/>
  <c r="C255" i="1"/>
  <c r="H229" i="1"/>
  <c r="G227" i="1"/>
  <c r="H215" i="1"/>
  <c r="G218" i="1"/>
  <c r="G209" i="1"/>
  <c r="G206" i="1"/>
  <c r="H206" i="1"/>
  <c r="G207" i="1"/>
  <c r="F210" i="4"/>
  <c r="G201" i="1"/>
  <c r="F222" i="9"/>
  <c r="B222" i="9" s="1"/>
  <c r="H186" i="1"/>
  <c r="F221" i="9"/>
  <c r="G182" i="1"/>
  <c r="B44" i="9"/>
  <c r="H180" i="1"/>
  <c r="G178" i="1"/>
  <c r="G176" i="1"/>
  <c r="G174" i="1"/>
  <c r="C173" i="1"/>
  <c r="G172" i="1"/>
  <c r="G170" i="1"/>
  <c r="G168" i="1"/>
  <c r="G166" i="1"/>
  <c r="G164" i="1"/>
  <c r="C160" i="1"/>
  <c r="G155" i="1"/>
  <c r="G157" i="1"/>
  <c r="D152" i="4"/>
  <c r="H20" i="9" s="1"/>
  <c r="G154" i="1"/>
  <c r="C148" i="1"/>
  <c r="F152" i="4"/>
  <c r="F153" i="4"/>
  <c r="H150" i="1"/>
  <c r="C149" i="1"/>
  <c r="F139" i="4"/>
  <c r="C135" i="1"/>
  <c r="C136" i="1"/>
  <c r="F140" i="4"/>
  <c r="D124" i="4"/>
  <c r="C124" i="1"/>
  <c r="G118" i="1"/>
  <c r="G116" i="1"/>
  <c r="G110" i="1"/>
  <c r="C108" i="1"/>
  <c r="H108" i="1" s="1"/>
  <c r="G108" i="1"/>
  <c r="G106" i="1"/>
  <c r="C103" i="1"/>
  <c r="G93" i="1"/>
  <c r="F91" i="4"/>
  <c r="H89" i="1"/>
  <c r="H87" i="1"/>
  <c r="H81" i="1"/>
  <c r="G79" i="1"/>
  <c r="G72" i="1"/>
  <c r="H70" i="1"/>
  <c r="H55" i="1"/>
  <c r="G56" i="1"/>
  <c r="G29" i="1"/>
  <c r="G25" i="1"/>
  <c r="G27" i="1"/>
  <c r="F213" i="9"/>
  <c r="B213" i="9" s="1"/>
  <c r="G19" i="1"/>
  <c r="G20" i="1"/>
  <c r="G4" i="1"/>
  <c r="H4" i="1"/>
  <c r="G5" i="1"/>
  <c r="F8" i="4"/>
  <c r="F216" i="9"/>
  <c r="B216" i="9" s="1"/>
  <c r="G1333" i="1"/>
  <c r="H1333" i="1"/>
  <c r="E252" i="4"/>
  <c r="D249" i="1"/>
  <c r="H1334" i="1"/>
  <c r="H1340" i="1"/>
  <c r="G1340" i="1"/>
  <c r="H1350" i="1"/>
  <c r="H1356" i="1"/>
  <c r="G1356" i="1"/>
  <c r="H1366" i="1"/>
  <c r="H1372" i="1"/>
  <c r="G1372" i="1"/>
  <c r="H1382" i="1"/>
  <c r="H1396" i="1"/>
  <c r="H1405" i="1"/>
  <c r="G1405" i="1"/>
  <c r="F336" i="4"/>
  <c r="D311" i="4"/>
  <c r="C331" i="1"/>
  <c r="H1324" i="1"/>
  <c r="G1324" i="1"/>
  <c r="G1389" i="1"/>
  <c r="H1389" i="1"/>
  <c r="H1402" i="1"/>
  <c r="G1402" i="1"/>
  <c r="H1421" i="1"/>
  <c r="G1421" i="1"/>
  <c r="G1444" i="1"/>
  <c r="H1444" i="1"/>
  <c r="G1458" i="1"/>
  <c r="J1458" i="1"/>
  <c r="H1487" i="1"/>
  <c r="G1487" i="1"/>
  <c r="F62" i="4"/>
  <c r="C58" i="1"/>
  <c r="D50" i="4"/>
  <c r="H1404" i="1"/>
  <c r="G1404" i="1"/>
  <c r="H1388" i="1"/>
  <c r="G1388" i="1"/>
  <c r="G1341" i="1"/>
  <c r="H1341" i="1"/>
  <c r="G1357" i="1"/>
  <c r="H1357" i="1"/>
  <c r="G1373" i="1"/>
  <c r="H1373" i="1"/>
  <c r="H1418" i="1"/>
  <c r="G1418" i="1"/>
  <c r="D3" i="1"/>
  <c r="G1365" i="1"/>
  <c r="H1365" i="1"/>
  <c r="G1381" i="1"/>
  <c r="H1381" i="1"/>
  <c r="G1325" i="1"/>
  <c r="H1325" i="1"/>
  <c r="H1397" i="1"/>
  <c r="G1397" i="1"/>
  <c r="J1444" i="1"/>
  <c r="G1449" i="1"/>
  <c r="J1449" i="1"/>
  <c r="H1449" i="1"/>
  <c r="F188" i="4"/>
  <c r="D163" i="4"/>
  <c r="C184" i="1"/>
  <c r="E351" i="4"/>
  <c r="D351" i="1"/>
  <c r="E363" i="4"/>
  <c r="D358" i="1" s="1"/>
  <c r="D359" i="1"/>
  <c r="G1349" i="1"/>
  <c r="H1349" i="1"/>
  <c r="J1460" i="1"/>
  <c r="G1460" i="1"/>
  <c r="H1420" i="1"/>
  <c r="G1420" i="1"/>
  <c r="H1332" i="1"/>
  <c r="G1332" i="1"/>
  <c r="H1348" i="1"/>
  <c r="G1348" i="1"/>
  <c r="H1364" i="1"/>
  <c r="G1364" i="1"/>
  <c r="H1380" i="1"/>
  <c r="G1380" i="1"/>
  <c r="H1390" i="1"/>
  <c r="G1390" i="1"/>
  <c r="H1394" i="1"/>
  <c r="G1394" i="1"/>
  <c r="H1413" i="1"/>
  <c r="G1413" i="1"/>
  <c r="I1442" i="1"/>
  <c r="H1326" i="1"/>
  <c r="H1358" i="1"/>
  <c r="G1358" i="1"/>
  <c r="H1374" i="1"/>
  <c r="G1374" i="1"/>
  <c r="H1410" i="1"/>
  <c r="G1410" i="1"/>
  <c r="J1442" i="1"/>
  <c r="I1478" i="1"/>
  <c r="G1403" i="1"/>
  <c r="G1419" i="1"/>
  <c r="G1455" i="1"/>
  <c r="I1455" i="1" s="1"/>
  <c r="J1455" i="1"/>
  <c r="G1479" i="1"/>
  <c r="J1479" i="1"/>
  <c r="H1479" i="1"/>
  <c r="H1482" i="1"/>
  <c r="G1482" i="1"/>
  <c r="H1494" i="1"/>
  <c r="G1494" i="1"/>
  <c r="H1498" i="1"/>
  <c r="G1498" i="1"/>
  <c r="D529" i="4"/>
  <c r="F530" i="4"/>
  <c r="G208" i="9"/>
  <c r="E208" i="9" s="1"/>
  <c r="B208" i="9" s="1"/>
  <c r="H1323" i="1"/>
  <c r="G1335" i="1"/>
  <c r="H1339" i="1"/>
  <c r="G1351" i="1"/>
  <c r="H1355" i="1"/>
  <c r="G1367" i="1"/>
  <c r="H1371" i="1"/>
  <c r="H1387" i="1"/>
  <c r="G1401" i="1"/>
  <c r="G1417" i="1"/>
  <c r="G1439" i="1"/>
  <c r="I1439" i="1" s="1"/>
  <c r="G1446" i="1"/>
  <c r="I1446" i="1" s="1"/>
  <c r="G1451" i="1"/>
  <c r="I1451" i="1" s="1"/>
  <c r="H1470" i="1"/>
  <c r="J1477" i="1"/>
  <c r="G1477" i="1"/>
  <c r="I1477" i="1" s="1"/>
  <c r="H1477" i="1"/>
  <c r="H1491" i="1"/>
  <c r="G1491" i="1"/>
  <c r="J1443" i="1"/>
  <c r="G1443" i="1"/>
  <c r="I1443" i="1" s="1"/>
  <c r="J1451" i="1"/>
  <c r="H1550" i="1"/>
  <c r="G1550" i="1"/>
  <c r="H1554" i="1"/>
  <c r="G1554" i="1"/>
  <c r="H1562" i="1"/>
  <c r="G1562" i="1"/>
  <c r="H1566" i="1"/>
  <c r="G1566" i="1"/>
  <c r="H1570" i="1"/>
  <c r="G1570" i="1"/>
  <c r="D459" i="4"/>
  <c r="F460" i="4"/>
  <c r="G289" i="9"/>
  <c r="D176" i="5"/>
  <c r="F177" i="5"/>
  <c r="F242" i="5"/>
  <c r="D238" i="5"/>
  <c r="C220" i="1"/>
  <c r="C232" i="1"/>
  <c r="C626" i="1"/>
  <c r="G1345" i="1"/>
  <c r="G1361" i="1"/>
  <c r="G1377" i="1"/>
  <c r="G1395" i="1"/>
  <c r="G1411" i="1"/>
  <c r="H1443" i="1"/>
  <c r="H1452" i="1"/>
  <c r="I1452" i="1" s="1"/>
  <c r="H1456" i="1"/>
  <c r="I1456" i="1" s="1"/>
  <c r="G1462" i="1"/>
  <c r="I1462" i="1" s="1"/>
  <c r="J1462" i="1"/>
  <c r="J1464" i="1"/>
  <c r="G1464" i="1"/>
  <c r="I1464" i="1" s="1"/>
  <c r="G1466" i="1"/>
  <c r="I1466" i="1" s="1"/>
  <c r="J1466" i="1"/>
  <c r="J1468" i="1"/>
  <c r="G1468" i="1"/>
  <c r="I1468" i="1" s="1"/>
  <c r="G1511" i="1"/>
  <c r="G1543" i="1"/>
  <c r="G1547" i="1"/>
  <c r="H1558" i="1"/>
  <c r="G1558" i="1"/>
  <c r="H1563" i="1"/>
  <c r="G1563" i="1"/>
  <c r="H1579" i="1"/>
  <c r="G1579" i="1"/>
  <c r="E82" i="4"/>
  <c r="D78" i="1" s="1"/>
  <c r="G1327" i="1"/>
  <c r="H1331" i="1"/>
  <c r="G1343" i="1"/>
  <c r="H1347" i="1"/>
  <c r="G1359" i="1"/>
  <c r="H1363" i="1"/>
  <c r="G1375" i="1"/>
  <c r="H1379" i="1"/>
  <c r="G1391" i="1"/>
  <c r="H1442" i="1"/>
  <c r="H1458" i="1"/>
  <c r="H1460" i="1"/>
  <c r="H1559" i="1"/>
  <c r="G1559" i="1"/>
  <c r="H1575" i="1"/>
  <c r="G1575" i="1"/>
  <c r="F7" i="4"/>
  <c r="F134" i="4"/>
  <c r="D133" i="4"/>
  <c r="G204" i="9"/>
  <c r="E204" i="9" s="1"/>
  <c r="B204" i="9" s="1"/>
  <c r="F364" i="4"/>
  <c r="D363" i="4"/>
  <c r="D69" i="5"/>
  <c r="F70" i="5"/>
  <c r="F304" i="4"/>
  <c r="D299" i="4"/>
  <c r="G192" i="9"/>
  <c r="E192" i="9" s="1"/>
  <c r="B192" i="9" s="1"/>
  <c r="H1486" i="1"/>
  <c r="G1486" i="1"/>
  <c r="H1490" i="1"/>
  <c r="G1490" i="1"/>
  <c r="H1574" i="1"/>
  <c r="G1574" i="1"/>
  <c r="H1578" i="1"/>
  <c r="G1578" i="1"/>
  <c r="D106" i="4"/>
  <c r="F202" i="4"/>
  <c r="D196" i="4"/>
  <c r="F99" i="6"/>
  <c r="D89" i="6"/>
  <c r="C1393" i="1"/>
  <c r="E50" i="4"/>
  <c r="D46" i="1" s="1"/>
  <c r="F264" i="4"/>
  <c r="D263" i="4"/>
  <c r="E311" i="4"/>
  <c r="D643" i="4"/>
  <c r="F416" i="4"/>
  <c r="F629" i="4"/>
  <c r="D625" i="4"/>
  <c r="D245" i="5"/>
  <c r="F246" i="5"/>
  <c r="G1459" i="1"/>
  <c r="I1459" i="1" s="1"/>
  <c r="J1459" i="1"/>
  <c r="H1476" i="1"/>
  <c r="I1476" i="1" s="1"/>
  <c r="H1478" i="1"/>
  <c r="H1502" i="1"/>
  <c r="G1502" i="1"/>
  <c r="H1506" i="1"/>
  <c r="G1506" i="1"/>
  <c r="H1522" i="1"/>
  <c r="G1522" i="1"/>
  <c r="H1526" i="1"/>
  <c r="G1526" i="1"/>
  <c r="H1530" i="1"/>
  <c r="G1530" i="1"/>
  <c r="G196" i="9"/>
  <c r="E196" i="9" s="1"/>
  <c r="B196" i="9" s="1"/>
  <c r="E106" i="4"/>
  <c r="D102" i="1" s="1"/>
  <c r="D215" i="4"/>
  <c r="F216" i="4"/>
  <c r="E643" i="4"/>
  <c r="D637" i="1" s="1"/>
  <c r="F490" i="4"/>
  <c r="D484" i="4"/>
  <c r="D43" i="8"/>
  <c r="I1467" i="1"/>
  <c r="G1472" i="1"/>
  <c r="I1472" i="1" s="1"/>
  <c r="J1472" i="1"/>
  <c r="J1474" i="1"/>
  <c r="G1474" i="1"/>
  <c r="I1474" i="1" s="1"/>
  <c r="H1510" i="1"/>
  <c r="G1510" i="1"/>
  <c r="H1514" i="1"/>
  <c r="G1514" i="1"/>
  <c r="H1534" i="1"/>
  <c r="G1534" i="1"/>
  <c r="H1538" i="1"/>
  <c r="G1538" i="1"/>
  <c r="D82" i="4"/>
  <c r="D252" i="4"/>
  <c r="F427" i="4"/>
  <c r="D421" i="4"/>
  <c r="D580" i="4"/>
  <c r="F587" i="4"/>
  <c r="F594" i="4"/>
  <c r="D593" i="4"/>
  <c r="H1542" i="1"/>
  <c r="G1542" i="1"/>
  <c r="H1546" i="1"/>
  <c r="G1546" i="1"/>
  <c r="F356" i="4"/>
  <c r="D351" i="4"/>
  <c r="F8" i="5"/>
  <c r="D118" i="5"/>
  <c r="F119" i="5"/>
  <c r="D114" i="6"/>
  <c r="E25" i="9"/>
  <c r="B25" i="9" s="1"/>
  <c r="G176" i="9"/>
  <c r="E176" i="9" s="1"/>
  <c r="B176" i="9" s="1"/>
  <c r="E593" i="4"/>
  <c r="D587" i="1" s="1"/>
  <c r="D206" i="5"/>
  <c r="F207" i="5"/>
  <c r="E141" i="6"/>
  <c r="E38" i="7"/>
  <c r="B66" i="9"/>
  <c r="G200" i="9"/>
  <c r="E200" i="9" s="1"/>
  <c r="B200" i="9" s="1"/>
  <c r="B234" i="9"/>
  <c r="F255" i="9"/>
  <c r="B255" i="9" s="1"/>
  <c r="B264" i="9"/>
  <c r="H289" i="9"/>
  <c r="E176" i="5"/>
  <c r="G291" i="9"/>
  <c r="E291" i="9" s="1"/>
  <c r="B291" i="9" s="1"/>
  <c r="F190" i="5"/>
  <c r="B130" i="9"/>
  <c r="E459" i="4"/>
  <c r="D453" i="1" s="1"/>
  <c r="D567" i="4"/>
  <c r="D35" i="6"/>
  <c r="F36" i="6"/>
  <c r="G168" i="9"/>
  <c r="E168" i="9" s="1"/>
  <c r="B168" i="9" s="1"/>
  <c r="G184" i="9"/>
  <c r="E184" i="9" s="1"/>
  <c r="B184" i="9" s="1"/>
  <c r="B273" i="9"/>
  <c r="G20" i="9"/>
  <c r="E87" i="5"/>
  <c r="D1065" i="1" s="1"/>
  <c r="D49" i="8"/>
  <c r="C1524" i="1" s="1"/>
  <c r="B22" i="9"/>
  <c r="B111" i="9"/>
  <c r="B154" i="9"/>
  <c r="E142" i="9"/>
  <c r="B142" i="9" s="1"/>
  <c r="D129"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F212" i="9" s="1"/>
  <c r="B212" i="9" s="1"/>
  <c r="G163" i="9"/>
  <c r="E163" i="9" s="1"/>
  <c r="B163" i="9" s="1"/>
  <c r="G161" i="9"/>
  <c r="E161" i="9" s="1"/>
  <c r="B161" i="9" s="1"/>
  <c r="E286" i="9"/>
  <c r="B286" i="9" s="1"/>
  <c r="B58" i="9"/>
  <c r="B90" i="9"/>
  <c r="B122" i="9"/>
  <c r="B146" i="9"/>
  <c r="B220" i="9"/>
  <c r="F226" i="9"/>
  <c r="B226" i="9" s="1"/>
  <c r="B237" i="9"/>
  <c r="B252" i="9"/>
  <c r="F258" i="9"/>
  <c r="B258" i="9" s="1"/>
  <c r="B269" i="9"/>
  <c r="F603" i="4"/>
  <c r="F13" i="5"/>
  <c r="F149" i="5"/>
  <c r="D5" i="6"/>
  <c r="E69" i="9"/>
  <c r="B69" i="9" s="1"/>
  <c r="E101" i="9"/>
  <c r="B101" i="9" s="1"/>
  <c r="E133" i="9"/>
  <c r="B133" i="9" s="1"/>
  <c r="E157" i="9"/>
  <c r="B157" i="9" s="1"/>
  <c r="G166" i="9"/>
  <c r="E166" i="9" s="1"/>
  <c r="B166" i="9" s="1"/>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B218" i="9"/>
  <c r="B248" i="9"/>
  <c r="B250" i="9"/>
  <c r="F275" i="9"/>
  <c r="G278" i="9"/>
  <c r="E278" i="9" s="1"/>
  <c r="B278" i="9" s="1"/>
  <c r="I10" i="9"/>
  <c r="B242" i="9"/>
  <c r="E72" i="9"/>
  <c r="B72" i="9" s="1"/>
  <c r="E74" i="9"/>
  <c r="B74" i="9" s="1"/>
  <c r="E104" i="9"/>
  <c r="B104" i="9" s="1"/>
  <c r="E106" i="9"/>
  <c r="B106" i="9" s="1"/>
  <c r="E136" i="9"/>
  <c r="B136" i="9" s="1"/>
  <c r="E138" i="9"/>
  <c r="B138" i="9" s="1"/>
  <c r="H164" i="9"/>
  <c r="B221" i="9"/>
  <c r="B236" i="9"/>
  <c r="F242" i="9"/>
  <c r="B253" i="9"/>
  <c r="B268" i="9"/>
  <c r="G1167" i="1" l="1"/>
  <c r="H1167" i="1"/>
  <c r="H1168" i="1"/>
  <c r="G1168" i="1"/>
  <c r="E7" i="5"/>
  <c r="E237" i="5"/>
  <c r="D1215" i="1"/>
  <c r="F134" i="5"/>
  <c r="G1112" i="1"/>
  <c r="I20" i="3"/>
  <c r="D985" i="1"/>
  <c r="F224" i="4"/>
  <c r="D1408" i="1"/>
  <c r="I27" i="3"/>
  <c r="I25" i="3"/>
  <c r="D1329" i="1"/>
  <c r="H1576" i="1"/>
  <c r="G1576" i="1"/>
  <c r="G1499" i="1"/>
  <c r="D42" i="8"/>
  <c r="C1517" i="1" s="1"/>
  <c r="H30" i="3"/>
  <c r="C1453" i="1"/>
  <c r="D5" i="7"/>
  <c r="G1322" i="1"/>
  <c r="H1322" i="1"/>
  <c r="G1316" i="1"/>
  <c r="H1316" i="1"/>
  <c r="G1013" i="1"/>
  <c r="H1157" i="1"/>
  <c r="G1157" i="1"/>
  <c r="C990" i="1"/>
  <c r="F12" i="5"/>
  <c r="F644" i="4"/>
  <c r="H489" i="1"/>
  <c r="G489" i="1"/>
  <c r="H295" i="1"/>
  <c r="G295" i="1"/>
  <c r="H413" i="1"/>
  <c r="G413" i="1"/>
  <c r="G255" i="1"/>
  <c r="H255" i="1"/>
  <c r="H173" i="1"/>
  <c r="G173" i="1"/>
  <c r="H160" i="1"/>
  <c r="G160" i="1"/>
  <c r="E20" i="9"/>
  <c r="B20" i="9" s="1"/>
  <c r="G149" i="1"/>
  <c r="H149" i="1"/>
  <c r="G148" i="1"/>
  <c r="H148" i="1"/>
  <c r="H136" i="1"/>
  <c r="G136" i="1"/>
  <c r="H135" i="1"/>
  <c r="G135" i="1"/>
  <c r="H124" i="1"/>
  <c r="G124" i="1"/>
  <c r="F124" i="4"/>
  <c r="C120" i="1"/>
  <c r="G103" i="1"/>
  <c r="H103" i="1"/>
  <c r="F252" i="4"/>
  <c r="C248" i="1"/>
  <c r="D68" i="5"/>
  <c r="D6" i="5" s="1"/>
  <c r="F69" i="5"/>
  <c r="C1047" i="1"/>
  <c r="F82" i="4"/>
  <c r="C78" i="1"/>
  <c r="F529" i="4"/>
  <c r="D528" i="4"/>
  <c r="C523" i="1"/>
  <c r="E350" i="4"/>
  <c r="D346" i="1"/>
  <c r="E165" i="9"/>
  <c r="B165" i="9" s="1"/>
  <c r="H20" i="3"/>
  <c r="F7" i="5"/>
  <c r="C985" i="1"/>
  <c r="F593" i="4"/>
  <c r="C587" i="1"/>
  <c r="F625" i="4"/>
  <c r="C619" i="1"/>
  <c r="H1393" i="1"/>
  <c r="G1393" i="1"/>
  <c r="F363" i="4"/>
  <c r="C358" i="1"/>
  <c r="E289" i="9"/>
  <c r="B289" i="9" s="1"/>
  <c r="E528" i="4"/>
  <c r="I1479" i="1"/>
  <c r="I1460" i="1"/>
  <c r="H184" i="1"/>
  <c r="G184" i="1"/>
  <c r="G3" i="1"/>
  <c r="H3" i="1"/>
  <c r="G58" i="1"/>
  <c r="H58" i="1"/>
  <c r="H331" i="1"/>
  <c r="G331" i="1"/>
  <c r="E420" i="4"/>
  <c r="I34" i="3"/>
  <c r="F89" i="6"/>
  <c r="C1383" i="1"/>
  <c r="H626" i="1"/>
  <c r="G626" i="1"/>
  <c r="F163" i="4"/>
  <c r="D151" i="4"/>
  <c r="C159" i="1"/>
  <c r="E6" i="4"/>
  <c r="F311" i="4"/>
  <c r="C306" i="1"/>
  <c r="F118" i="5"/>
  <c r="C1096" i="1"/>
  <c r="I31" i="3"/>
  <c r="D1469" i="1"/>
  <c r="D350" i="4"/>
  <c r="C346" i="1"/>
  <c r="F351" i="4"/>
  <c r="E68" i="5"/>
  <c r="H232" i="1"/>
  <c r="G232" i="1"/>
  <c r="F459" i="4"/>
  <c r="C453" i="1"/>
  <c r="G249" i="1"/>
  <c r="H249" i="1"/>
  <c r="F5" i="6"/>
  <c r="D141" i="6"/>
  <c r="G299" i="9" s="1"/>
  <c r="E299" i="9" s="1"/>
  <c r="H24" i="3"/>
  <c r="C1299" i="1"/>
  <c r="F129" i="6"/>
  <c r="C1423" i="1"/>
  <c r="C1518" i="1"/>
  <c r="I35" i="3"/>
  <c r="H351" i="1"/>
  <c r="G351" i="1"/>
  <c r="F50" i="4"/>
  <c r="C46" i="1"/>
  <c r="H1524" i="1"/>
  <c r="G1524" i="1"/>
  <c r="E175" i="5"/>
  <c r="D1152" i="1" s="1"/>
  <c r="I22" i="3"/>
  <c r="D1153" i="1"/>
  <c r="I28" i="3"/>
  <c r="D1435" i="1"/>
  <c r="G297" i="9"/>
  <c r="E297" i="9" s="1"/>
  <c r="H29" i="3"/>
  <c r="C1436" i="1"/>
  <c r="F580" i="4"/>
  <c r="C574" i="1"/>
  <c r="F215" i="4"/>
  <c r="C211" i="1"/>
  <c r="F643" i="4"/>
  <c r="C637" i="1"/>
  <c r="F196" i="4"/>
  <c r="C192" i="1"/>
  <c r="F299" i="4"/>
  <c r="C294" i="1"/>
  <c r="D298" i="4"/>
  <c r="F133" i="4"/>
  <c r="C129" i="1"/>
  <c r="H220" i="1"/>
  <c r="G220" i="1"/>
  <c r="H638" i="1"/>
  <c r="G638" i="1"/>
  <c r="D248" i="1"/>
  <c r="E151" i="4"/>
  <c r="F245" i="5"/>
  <c r="C1222" i="1"/>
  <c r="I1444" i="1"/>
  <c r="H1065" i="1"/>
  <c r="G1065" i="1"/>
  <c r="F35" i="6"/>
  <c r="H25" i="3"/>
  <c r="C1329" i="1"/>
  <c r="F114" i="6"/>
  <c r="H27" i="3"/>
  <c r="C1408" i="1"/>
  <c r="F421" i="4"/>
  <c r="D420" i="4"/>
  <c r="C415" i="1"/>
  <c r="D306" i="1"/>
  <c r="E298" i="4"/>
  <c r="D237" i="5"/>
  <c r="F238" i="5"/>
  <c r="C1215" i="1"/>
  <c r="H359" i="1"/>
  <c r="G359" i="1"/>
  <c r="F484" i="4"/>
  <c r="C478" i="1"/>
  <c r="F176" i="5"/>
  <c r="H22" i="3"/>
  <c r="C1153" i="1"/>
  <c r="E164" i="9"/>
  <c r="B164" i="9" s="1"/>
  <c r="F567" i="4"/>
  <c r="C561" i="1"/>
  <c r="G292" i="9"/>
  <c r="E292" i="9" s="1"/>
  <c r="B292" i="9" s="1"/>
  <c r="F206" i="5"/>
  <c r="C1183" i="1"/>
  <c r="F263" i="4"/>
  <c r="C259" i="1"/>
  <c r="F106" i="4"/>
  <c r="C102" i="1"/>
  <c r="D6" i="4"/>
  <c r="I1449" i="1"/>
  <c r="I1458" i="1"/>
  <c r="I23" i="3" l="1"/>
  <c r="D1214" i="1"/>
  <c r="G294" i="9"/>
  <c r="E294" i="9" s="1"/>
  <c r="G295" i="9"/>
  <c r="E295" i="9" s="1"/>
  <c r="B295" i="9" s="1"/>
  <c r="K1432" i="9"/>
  <c r="H1453" i="1"/>
  <c r="G1453" i="1"/>
  <c r="G990" i="1"/>
  <c r="H990" i="1"/>
  <c r="H120" i="1"/>
  <c r="G120" i="1"/>
  <c r="E298" i="9"/>
  <c r="B299" i="9"/>
  <c r="G211" i="1"/>
  <c r="H211" i="1"/>
  <c r="E407" i="4"/>
  <c r="D402" i="1" s="1"/>
  <c r="D293" i="1"/>
  <c r="H1096" i="1"/>
  <c r="G1096" i="1"/>
  <c r="H102" i="1"/>
  <c r="G102" i="1"/>
  <c r="H294" i="1"/>
  <c r="G294" i="1"/>
  <c r="H574" i="1"/>
  <c r="G574" i="1"/>
  <c r="H619" i="1"/>
  <c r="G619" i="1"/>
  <c r="H1047" i="1"/>
  <c r="G1047" i="1"/>
  <c r="E289" i="4"/>
  <c r="I17" i="3"/>
  <c r="D147" i="1"/>
  <c r="C984" i="1"/>
  <c r="H478" i="1"/>
  <c r="G478" i="1"/>
  <c r="E19" i="9"/>
  <c r="H415" i="1"/>
  <c r="G415" i="1"/>
  <c r="H1518" i="1"/>
  <c r="G1518" i="1"/>
  <c r="H346" i="1"/>
  <c r="G346" i="1"/>
  <c r="G306" i="1"/>
  <c r="H306" i="1"/>
  <c r="G1383" i="1"/>
  <c r="H1383" i="1"/>
  <c r="F141" i="6"/>
  <c r="H28" i="3"/>
  <c r="C1435" i="1"/>
  <c r="H9" i="3" s="1"/>
  <c r="G1329" i="1"/>
  <c r="H1329" i="1"/>
  <c r="E635" i="4"/>
  <c r="D629" i="1" s="1"/>
  <c r="D414" i="1"/>
  <c r="H259" i="1"/>
  <c r="G259" i="1"/>
  <c r="D635" i="4"/>
  <c r="F420" i="4"/>
  <c r="C414" i="1"/>
  <c r="H192" i="1"/>
  <c r="G192" i="1"/>
  <c r="G1436" i="1"/>
  <c r="H1436" i="1"/>
  <c r="G1423" i="1"/>
  <c r="H1423" i="1"/>
  <c r="D408" i="4"/>
  <c r="F350" i="4"/>
  <c r="C345" i="1"/>
  <c r="E636" i="4"/>
  <c r="D630" i="1" s="1"/>
  <c r="D522" i="1"/>
  <c r="H587" i="1"/>
  <c r="G587" i="1"/>
  <c r="E408" i="4"/>
  <c r="D403" i="1" s="1"/>
  <c r="D345" i="1"/>
  <c r="F68" i="5"/>
  <c r="H21" i="3"/>
  <c r="C1046" i="1"/>
  <c r="F6" i="4"/>
  <c r="H16" i="3"/>
  <c r="D412" i="4"/>
  <c r="C2" i="1"/>
  <c r="I21" i="3"/>
  <c r="D1046" i="1"/>
  <c r="E6" i="5"/>
  <c r="F6" i="5" s="1"/>
  <c r="H453" i="1"/>
  <c r="G453" i="1"/>
  <c r="G1469" i="1"/>
  <c r="H1469" i="1"/>
  <c r="E290" i="4"/>
  <c r="D286" i="1" s="1"/>
  <c r="E412" i="4"/>
  <c r="I16" i="3"/>
  <c r="D2" i="1"/>
  <c r="G1517" i="1"/>
  <c r="H1517" i="1"/>
  <c r="H11" i="3"/>
  <c r="H523" i="1"/>
  <c r="G523" i="1"/>
  <c r="H248" i="1"/>
  <c r="G248" i="1"/>
  <c r="F237" i="5"/>
  <c r="H23" i="3"/>
  <c r="C1214" i="1"/>
  <c r="D407" i="4"/>
  <c r="F298" i="4"/>
  <c r="C293" i="1"/>
  <c r="H1183" i="1"/>
  <c r="G1183" i="1"/>
  <c r="H1153" i="1"/>
  <c r="G1153" i="1"/>
  <c r="H1215" i="1"/>
  <c r="G1215" i="1"/>
  <c r="G1408" i="1"/>
  <c r="H1408" i="1"/>
  <c r="H637" i="1"/>
  <c r="G637" i="1"/>
  <c r="B297" i="9"/>
  <c r="E296" i="9"/>
  <c r="I10" i="3" s="1"/>
  <c r="H46" i="1"/>
  <c r="G46" i="1"/>
  <c r="H1299" i="1"/>
  <c r="G1299" i="1"/>
  <c r="H159" i="1"/>
  <c r="G159" i="1"/>
  <c r="H358" i="1"/>
  <c r="G358" i="1"/>
  <c r="H985" i="1"/>
  <c r="G985" i="1"/>
  <c r="F528" i="4"/>
  <c r="D636" i="4"/>
  <c r="C522" i="1"/>
  <c r="G78" i="1"/>
  <c r="H78" i="1"/>
  <c r="H561" i="1"/>
  <c r="G561" i="1"/>
  <c r="D175" i="5"/>
  <c r="H1222" i="1"/>
  <c r="G1222" i="1"/>
  <c r="G129" i="1"/>
  <c r="H129" i="1"/>
  <c r="F151" i="4"/>
  <c r="H17" i="3"/>
  <c r="D289" i="4"/>
  <c r="D290" i="4" s="1"/>
  <c r="C147" i="1"/>
  <c r="E293" i="9" l="1"/>
  <c r="B294" i="9"/>
  <c r="G282" i="9"/>
  <c r="E282" i="9" s="1"/>
  <c r="B282" i="9" s="1"/>
  <c r="F175" i="5"/>
  <c r="C1152" i="1"/>
  <c r="H1214" i="1"/>
  <c r="G1214" i="1"/>
  <c r="D639" i="4"/>
  <c r="F412" i="4"/>
  <c r="C407" i="1"/>
  <c r="F290" i="4"/>
  <c r="C286" i="1"/>
  <c r="G276" i="9"/>
  <c r="H276" i="9"/>
  <c r="D984" i="1"/>
  <c r="H984" i="1" s="1"/>
  <c r="H1046" i="1"/>
  <c r="G1046" i="1"/>
  <c r="F635" i="4"/>
  <c r="C629" i="1"/>
  <c r="G522" i="1"/>
  <c r="H522" i="1"/>
  <c r="H345" i="1"/>
  <c r="G345" i="1"/>
  <c r="E291" i="4"/>
  <c r="D287" i="1" s="1"/>
  <c r="D285" i="1"/>
  <c r="E413" i="4"/>
  <c r="K3" i="9"/>
  <c r="I9" i="3"/>
  <c r="C402" i="1"/>
  <c r="F407" i="4"/>
  <c r="F636" i="4"/>
  <c r="C630" i="1"/>
  <c r="G414" i="1"/>
  <c r="H414" i="1"/>
  <c r="N3" i="9"/>
  <c r="I11" i="3"/>
  <c r="H147" i="1"/>
  <c r="G147" i="1"/>
  <c r="E639" i="4"/>
  <c r="D407" i="1"/>
  <c r="D413" i="4"/>
  <c r="F289" i="4"/>
  <c r="D291" i="4"/>
  <c r="C285" i="1"/>
  <c r="H293" i="1"/>
  <c r="G293" i="1"/>
  <c r="H2" i="1"/>
  <c r="G2" i="1"/>
  <c r="F408" i="4"/>
  <c r="C403" i="1"/>
  <c r="H1435" i="1"/>
  <c r="G1435" i="1"/>
  <c r="H8" i="3" l="1"/>
  <c r="M3" i="9" s="1"/>
  <c r="G984" i="1"/>
  <c r="D640" i="4"/>
  <c r="D641" i="4" s="1"/>
  <c r="D415" i="4"/>
  <c r="C408" i="1"/>
  <c r="F413" i="4"/>
  <c r="E640" i="4"/>
  <c r="E415" i="4"/>
  <c r="D410" i="1" s="1"/>
  <c r="D408" i="1"/>
  <c r="H630" i="1"/>
  <c r="G630" i="1"/>
  <c r="D414" i="4"/>
  <c r="H407" i="1"/>
  <c r="G407" i="1"/>
  <c r="E414" i="4"/>
  <c r="D409" i="1" s="1"/>
  <c r="H285" i="1"/>
  <c r="G285" i="1"/>
  <c r="H402" i="1"/>
  <c r="G402" i="1"/>
  <c r="E276" i="9"/>
  <c r="F639" i="4"/>
  <c r="C633" i="1"/>
  <c r="H1152" i="1"/>
  <c r="G1152" i="1"/>
  <c r="D633" i="1"/>
  <c r="H403" i="1"/>
  <c r="G403" i="1"/>
  <c r="F291" i="4"/>
  <c r="C287" i="1"/>
  <c r="H286" i="1"/>
  <c r="G286" i="1"/>
  <c r="H629" i="1"/>
  <c r="G629" i="1"/>
  <c r="H633" i="1" l="1"/>
  <c r="G633" i="1"/>
  <c r="H408" i="1"/>
  <c r="G408" i="1"/>
  <c r="B276" i="9"/>
  <c r="E275" i="9"/>
  <c r="I8" i="3" s="1"/>
  <c r="F414" i="4"/>
  <c r="C409" i="1"/>
  <c r="F415" i="4"/>
  <c r="C410" i="1"/>
  <c r="H287" i="1"/>
  <c r="G287" i="1"/>
  <c r="E642" i="4"/>
  <c r="D634" i="1"/>
  <c r="F641" i="4"/>
  <c r="C635" i="1"/>
  <c r="E641" i="4"/>
  <c r="F640" i="4"/>
  <c r="D642" i="4"/>
  <c r="D645" i="4" s="1"/>
  <c r="C634" i="1"/>
  <c r="H409" i="1" l="1"/>
  <c r="G409" i="1"/>
  <c r="H634" i="1"/>
  <c r="G634" i="1"/>
  <c r="D646" i="4"/>
  <c r="F642" i="4"/>
  <c r="C636" i="1"/>
  <c r="F645" i="4"/>
  <c r="H18" i="3"/>
  <c r="C639" i="1"/>
  <c r="E646" i="4"/>
  <c r="D636" i="1"/>
  <c r="E645" i="4"/>
  <c r="D635" i="1"/>
  <c r="H410" i="1"/>
  <c r="G410" i="1"/>
  <c r="I18" i="3" l="1"/>
  <c r="D639" i="1"/>
  <c r="H639" i="1" s="1"/>
  <c r="F646" i="4"/>
  <c r="H19" i="3"/>
  <c r="C640" i="1"/>
  <c r="H7" i="3"/>
  <c r="D640" i="1"/>
  <c r="I19" i="3"/>
  <c r="G635" i="1"/>
  <c r="H635" i="1"/>
  <c r="G636" i="1"/>
  <c r="H636" i="1"/>
  <c r="G639" i="1" l="1"/>
  <c r="J3" i="9"/>
  <c r="I7" i="3"/>
  <c r="H640" i="1"/>
  <c r="G640" i="1"/>
  <c r="M272" i="9" l="1"/>
  <c r="L272" i="9"/>
  <c r="H18" i="9"/>
  <c r="G18" i="9"/>
  <c r="K7" i="9"/>
  <c r="K10" i="9"/>
  <c r="J17" i="9"/>
  <c r="G16" i="9"/>
  <c r="K9" i="9"/>
  <c r="K6" i="9"/>
  <c r="K5" i="9"/>
  <c r="H15" i="9"/>
  <c r="H16" i="9"/>
  <c r="H17" i="9"/>
  <c r="I6" i="9"/>
  <c r="I11" i="9"/>
  <c r="I8" i="9"/>
  <c r="J5" i="9"/>
  <c r="I7" i="9"/>
  <c r="K13" i="9"/>
  <c r="J13" i="9"/>
  <c r="L16" i="9"/>
  <c r="G15" i="9"/>
  <c r="G17" i="9"/>
  <c r="J9" i="9"/>
  <c r="J11" i="9"/>
  <c r="K8" i="9"/>
  <c r="J10" i="9"/>
  <c r="J6" i="9"/>
  <c r="I13" i="9"/>
  <c r="J12" i="9"/>
  <c r="K12" i="9"/>
  <c r="M16" i="9"/>
  <c r="K11" i="9"/>
  <c r="I12" i="9"/>
  <c r="J7" i="9"/>
  <c r="I5" i="9"/>
  <c r="I17" i="9"/>
  <c r="L15" i="9"/>
  <c r="J8" i="9"/>
  <c r="I9" i="9"/>
  <c r="M15" i="9"/>
  <c r="E9" i="9" l="1"/>
  <c r="B9" i="9" s="1"/>
  <c r="F272" i="9"/>
  <c r="E5" i="9"/>
  <c r="B5" i="9" s="1"/>
  <c r="E17" i="9"/>
  <c r="B17" i="9" s="1"/>
  <c r="E11" i="9"/>
  <c r="B11" i="9" s="1"/>
  <c r="E16" i="9"/>
  <c r="F15" i="9"/>
  <c r="E15" i="9"/>
  <c r="E6" i="9"/>
  <c r="B6" i="9" s="1"/>
  <c r="E13" i="9"/>
  <c r="B13" i="9" s="1"/>
  <c r="F16" i="9"/>
  <c r="E10" i="9"/>
  <c r="B10" i="9" s="1"/>
  <c r="E18" i="9"/>
  <c r="B18" i="9" s="1"/>
  <c r="E12" i="9"/>
  <c r="B12" i="9" s="1"/>
  <c r="E7" i="9"/>
  <c r="B7" i="9" s="1"/>
  <c r="B272" i="9"/>
  <c r="F19" i="9"/>
  <c r="E8" i="9"/>
  <c r="B8" i="9" s="1"/>
  <c r="B15" i="9" l="1"/>
  <c r="F14" i="9"/>
  <c r="F3" i="9" s="1"/>
  <c r="B16"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<sst xmlns="http://schemas.openxmlformats.org/spreadsheetml/2006/main" count="4312" uniqueCount="3393">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</sst>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15691129</v>
      </c>
      <c r="D2" s="6">
        <f>'PR-RAS'!E6</f>
        <v>17515924.25</v>
      </c>
      <c r="E2" s="6">
        <v>0</v>
      </c>
      <c r="F2" s="6">
        <v>0</v>
      </c>
      <c r="G2" s="7">
        <f t="shared" ref="G2:G264" si="0">(B2/1000)*(C2*1+D2*2)</f>
        <v>50722.977500000001</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7486513</v>
      </c>
      <c r="D3" s="1">
        <f>'PR-RAS'!E7</f>
        <v>8130743.5900000008</v>
      </c>
      <c r="E3" s="1">
        <v>0</v>
      </c>
      <c r="F3" s="1">
        <v>0</v>
      </c>
      <c r="G3" s="2">
        <f t="shared" si="0"/>
        <v>47496.000359999998</v>
      </c>
      <c r="H3" s="2">
        <f t="shared" si="1"/>
        <v>0.40999999921768904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1992391</v>
      </c>
      <c r="D4" s="1">
        <f>'PR-RAS'!E8</f>
        <v>2244544.33</v>
      </c>
      <c r="E4" s="1">
        <v>0</v>
      </c>
      <c r="F4" s="1">
        <v>0</v>
      </c>
      <c r="G4" s="2">
        <f t="shared" si="0"/>
        <v>19444.438980000003</v>
      </c>
      <c r="H4" s="2">
        <f t="shared" si="1"/>
        <v>0.33000000007450581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1992391</v>
      </c>
      <c r="D5" s="1">
        <f>'PR-RAS'!E9</f>
        <v>2244544.33</v>
      </c>
      <c r="E5" s="1">
        <v>0</v>
      </c>
      <c r="F5" s="1">
        <v>0</v>
      </c>
      <c r="G5" s="2">
        <f t="shared" si="0"/>
        <v>25925.91864</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5338876</v>
      </c>
      <c r="D19" s="1">
        <f>'PR-RAS'!E23</f>
        <v>5685917.8200000003</v>
      </c>
      <c r="E19" s="1">
        <v>0</v>
      </c>
      <c r="F19" s="1">
        <v>0</v>
      </c>
      <c r="G19" s="2">
        <f t="shared" si="0"/>
        <v>300792.80952000001</v>
      </c>
      <c r="H19" s="2">
        <f t="shared" si="1"/>
        <v>0.17999999970197678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1088931</v>
      </c>
      <c r="D20" s="1">
        <f>'PR-RAS'!E24</f>
        <v>955854.77</v>
      </c>
      <c r="E20" s="1">
        <v>0</v>
      </c>
      <c r="F20" s="1">
        <v>0</v>
      </c>
      <c r="G20" s="2">
        <f t="shared" si="0"/>
        <v>57012.170259999999</v>
      </c>
      <c r="H20" s="2">
        <f t="shared" si="1"/>
        <v>0.22999999998137355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4249945</v>
      </c>
      <c r="D23" s="1">
        <f>'PR-RAS'!E27</f>
        <v>4730063.05</v>
      </c>
      <c r="E23" s="1">
        <v>0</v>
      </c>
      <c r="F23" s="1">
        <v>0</v>
      </c>
      <c r="G23" s="2">
        <f t="shared" si="0"/>
        <v>301621.56419999996</v>
      </c>
      <c r="H23" s="2">
        <f t="shared" si="1"/>
        <v>4.9999999813735485E-2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155246</v>
      </c>
      <c r="D25" s="1">
        <f>'PR-RAS'!E29</f>
        <v>199431.44</v>
      </c>
      <c r="E25" s="1">
        <v>0</v>
      </c>
      <c r="F25" s="1">
        <v>0</v>
      </c>
      <c r="G25" s="2">
        <f t="shared" si="0"/>
        <v>13298.61312</v>
      </c>
      <c r="H25" s="2">
        <f t="shared" si="1"/>
        <v>0.44000000000232831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152699</v>
      </c>
      <c r="D27" s="1">
        <f>'PR-RAS'!E31</f>
        <v>199431.44</v>
      </c>
      <c r="E27" s="1">
        <v>0</v>
      </c>
      <c r="F27" s="1">
        <v>0</v>
      </c>
      <c r="G27" s="2">
        <f t="shared" si="0"/>
        <v>14340.60888</v>
      </c>
      <c r="H27" s="2">
        <f t="shared" si="1"/>
        <v>0.44000000000232831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2547</v>
      </c>
      <c r="D30" s="1">
        <f>'PR-RAS'!E34</f>
        <v>0</v>
      </c>
      <c r="E30" s="1">
        <v>0</v>
      </c>
      <c r="F30" s="1">
        <v>0</v>
      </c>
      <c r="G30" s="2">
        <f t="shared" si="0"/>
        <v>73.863</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850</v>
      </c>
      <c r="E36" s="1">
        <v>0</v>
      </c>
      <c r="F36" s="1">
        <v>0</v>
      </c>
      <c r="G36" s="2">
        <f t="shared" si="0"/>
        <v>59.500000000000007</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850</v>
      </c>
      <c r="E39" s="1">
        <v>0</v>
      </c>
      <c r="F39" s="1">
        <v>0</v>
      </c>
      <c r="G39" s="2">
        <f t="shared" si="0"/>
        <v>64.599999999999994</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3916763</v>
      </c>
      <c r="D46" s="1">
        <f>'PR-RAS'!E50</f>
        <v>5258717.43</v>
      </c>
      <c r="E46" s="1">
        <v>0</v>
      </c>
      <c r="F46" s="1">
        <v>0</v>
      </c>
      <c r="G46" s="2">
        <f t="shared" si="0"/>
        <v>649538.90369999991</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1340170</v>
      </c>
      <c r="D55" s="1">
        <f>'PR-RAS'!E59</f>
        <v>1611557.5</v>
      </c>
      <c r="E55" s="1">
        <v>0</v>
      </c>
      <c r="F55" s="1">
        <v>0</v>
      </c>
      <c r="G55" s="2">
        <f t="shared" si="0"/>
        <v>246417.38999999998</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81870</v>
      </c>
      <c r="D56" s="1">
        <f>'PR-RAS'!E60</f>
        <v>679537.5</v>
      </c>
      <c r="E56" s="1">
        <v>0</v>
      </c>
      <c r="F56" s="1">
        <v>0</v>
      </c>
      <c r="G56" s="2">
        <f t="shared" si="0"/>
        <v>79251.975000000006</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1258300</v>
      </c>
      <c r="D57" s="1">
        <f>'PR-RAS'!E61</f>
        <v>932020</v>
      </c>
      <c r="E57" s="1">
        <v>0</v>
      </c>
      <c r="F57" s="1">
        <v>0</v>
      </c>
      <c r="G57" s="2">
        <f t="shared" si="0"/>
        <v>174851.04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2576593</v>
      </c>
      <c r="D70" s="1">
        <f>'PR-RAS'!E74</f>
        <v>3647159.93</v>
      </c>
      <c r="E70" s="1">
        <v>0</v>
      </c>
      <c r="F70" s="1">
        <v>0</v>
      </c>
      <c r="G70" s="2">
        <f t="shared" si="0"/>
        <v>681092.98733999999</v>
      </c>
      <c r="H70" s="2">
        <f t="shared" si="1"/>
        <v>6.9999999832361937E-2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2576593</v>
      </c>
      <c r="D72" s="1">
        <f>'PR-RAS'!E76</f>
        <v>3647159.93</v>
      </c>
      <c r="E72" s="1">
        <v>0</v>
      </c>
      <c r="F72" s="1">
        <v>0</v>
      </c>
      <c r="G72" s="2">
        <f t="shared" si="0"/>
        <v>700834.81305999984</v>
      </c>
      <c r="H72" s="2">
        <f t="shared" si="1"/>
        <v>6.9999999832361937E-2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893402</v>
      </c>
      <c r="D78" s="1">
        <f>'PR-RAS'!E82</f>
        <v>725510.17999999993</v>
      </c>
      <c r="E78" s="1">
        <v>0</v>
      </c>
      <c r="F78" s="1">
        <v>0</v>
      </c>
      <c r="G78" s="2">
        <f t="shared" si="0"/>
        <v>180520.52171999999</v>
      </c>
      <c r="H78" s="2">
        <f t="shared" si="1"/>
        <v>0.17999999993480742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v>
      </c>
      <c r="D79" s="1">
        <f>'PR-RAS'!E83</f>
        <v>1.46</v>
      </c>
      <c r="E79" s="1">
        <v>0</v>
      </c>
      <c r="F79" s="1">
        <v>0</v>
      </c>
      <c r="G79" s="2">
        <f t="shared" si="0"/>
        <v>5.3757600000000005</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v>
      </c>
      <c r="D81" s="1">
        <f>'PR-RAS'!E85</f>
        <v>1.46</v>
      </c>
      <c r="E81" s="1">
        <v>0</v>
      </c>
      <c r="F81" s="1">
        <v>0</v>
      </c>
      <c r="G81" s="2">
        <f t="shared" si="0"/>
        <v>5.5136000000000003</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893336</v>
      </c>
      <c r="D87" s="1">
        <f>'PR-RAS'!E91</f>
        <v>725508.72</v>
      </c>
      <c r="E87" s="1">
        <v>0</v>
      </c>
      <c r="F87" s="1">
        <v>0</v>
      </c>
      <c r="G87" s="2">
        <f t="shared" si="0"/>
        <v>201614.39583999998</v>
      </c>
      <c r="H87" s="2">
        <f t="shared" si="1"/>
        <v>0.28000000002793968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193441</v>
      </c>
      <c r="D88" s="1">
        <f>'PR-RAS'!E92</f>
        <v>49630</v>
      </c>
      <c r="E88" s="1">
        <v>0</v>
      </c>
      <c r="F88" s="1">
        <v>0</v>
      </c>
      <c r="G88" s="2">
        <f t="shared" si="0"/>
        <v>25464.986999999997</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85101</v>
      </c>
      <c r="D89" s="1">
        <f>'PR-RAS'!E93</f>
        <v>185279.33</v>
      </c>
      <c r="E89" s="1">
        <v>0</v>
      </c>
      <c r="F89" s="1">
        <v>0</v>
      </c>
      <c r="G89" s="2">
        <f t="shared" si="0"/>
        <v>40098.050079999994</v>
      </c>
      <c r="H89" s="2">
        <f t="shared" si="1"/>
        <v>0.32999999998719431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259594</v>
      </c>
      <c r="D90" s="1">
        <f>'PR-RAS'!E94</f>
        <v>262955.96999999997</v>
      </c>
      <c r="E90" s="1">
        <v>0</v>
      </c>
      <c r="F90" s="1">
        <v>0</v>
      </c>
      <c r="G90" s="2">
        <f t="shared" si="0"/>
        <v>69910.028659999996</v>
      </c>
      <c r="H90" s="2">
        <f t="shared" si="1"/>
        <v>3.0000000027939677E-2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355200</v>
      </c>
      <c r="D93" s="1">
        <f>'PR-RAS'!E97</f>
        <v>227643.42</v>
      </c>
      <c r="E93" s="1">
        <v>0</v>
      </c>
      <c r="F93" s="1">
        <v>0</v>
      </c>
      <c r="G93" s="2">
        <f t="shared" si="0"/>
        <v>74564.789280000012</v>
      </c>
      <c r="H93" s="2">
        <f t="shared" si="1"/>
        <v>0.42000000001280569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2412199</v>
      </c>
      <c r="D102" s="1">
        <f>'PR-RAS'!E106</f>
        <v>3069930.04</v>
      </c>
      <c r="E102" s="1">
        <v>0</v>
      </c>
      <c r="F102" s="1">
        <v>0</v>
      </c>
      <c r="G102" s="2">
        <f t="shared" si="0"/>
        <v>863757.96708000009</v>
      </c>
      <c r="H102" s="2">
        <f t="shared" si="1"/>
        <v>4.0000000037252903E-2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109481</v>
      </c>
      <c r="D103" s="1">
        <f>'PR-RAS'!E107</f>
        <v>160871.29999999999</v>
      </c>
      <c r="E103" s="1">
        <v>0</v>
      </c>
      <c r="F103" s="1">
        <v>0</v>
      </c>
      <c r="G103" s="2">
        <f t="shared" si="0"/>
        <v>43984.807199999996</v>
      </c>
      <c r="H103" s="2">
        <f t="shared" si="1"/>
        <v>0.29999999998835847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592</v>
      </c>
      <c r="D106" s="1">
        <f>'PR-RAS'!E110</f>
        <v>76.680000000000007</v>
      </c>
      <c r="E106" s="1">
        <v>0</v>
      </c>
      <c r="F106" s="1">
        <v>0</v>
      </c>
      <c r="G106" s="2">
        <f t="shared" si="0"/>
        <v>78.262799999999999</v>
      </c>
      <c r="H106" s="2">
        <f t="shared" si="1"/>
        <v>0.31999999999999318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108889</v>
      </c>
      <c r="D107" s="1">
        <f>'PR-RAS'!E111</f>
        <v>160794.62</v>
      </c>
      <c r="E107" s="1">
        <v>0</v>
      </c>
      <c r="F107" s="1">
        <v>0</v>
      </c>
      <c r="G107" s="2">
        <f t="shared" si="0"/>
        <v>45630.693439999995</v>
      </c>
      <c r="H107" s="2">
        <f t="shared" si="1"/>
        <v>0.38000000000465661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114020</v>
      </c>
      <c r="D108" s="1">
        <f>'PR-RAS'!E112</f>
        <v>348835.44</v>
      </c>
      <c r="E108" s="1">
        <v>0</v>
      </c>
      <c r="F108" s="1">
        <v>0</v>
      </c>
      <c r="G108" s="2">
        <f t="shared" si="0"/>
        <v>86850.924159999995</v>
      </c>
      <c r="H108" s="2">
        <f t="shared" si="1"/>
        <v>0.44000000000232831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7695</v>
      </c>
      <c r="D109" s="1">
        <f>'PR-RAS'!E113</f>
        <v>8419.5300000000007</v>
      </c>
      <c r="E109" s="1">
        <v>0</v>
      </c>
      <c r="F109" s="1">
        <v>0</v>
      </c>
      <c r="G109" s="2">
        <f t="shared" si="0"/>
        <v>2649.67848</v>
      </c>
      <c r="H109" s="2">
        <f t="shared" si="1"/>
        <v>0.46999999999934516</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2695</v>
      </c>
      <c r="D110" s="1">
        <f>'PR-RAS'!E114</f>
        <v>2991.97</v>
      </c>
      <c r="E110" s="1">
        <v>0</v>
      </c>
      <c r="F110" s="1">
        <v>0</v>
      </c>
      <c r="G110" s="2">
        <f t="shared" si="0"/>
        <v>946.00445999999988</v>
      </c>
      <c r="H110" s="2">
        <f t="shared" si="1"/>
        <v>3.0000000000200089E-2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103630</v>
      </c>
      <c r="D113" s="1">
        <f>'PR-RAS'!E117</f>
        <v>337423.94</v>
      </c>
      <c r="E113" s="1">
        <v>0</v>
      </c>
      <c r="F113" s="1">
        <v>0</v>
      </c>
      <c r="G113" s="2">
        <f t="shared" si="0"/>
        <v>87189.522559999998</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2188698</v>
      </c>
      <c r="D116" s="1">
        <f>'PR-RAS'!E120</f>
        <v>2560223.2999999998</v>
      </c>
      <c r="E116" s="1">
        <v>0</v>
      </c>
      <c r="F116" s="1">
        <v>0</v>
      </c>
      <c r="G116" s="2">
        <f t="shared" si="0"/>
        <v>840551.62899999996</v>
      </c>
      <c r="H116" s="2">
        <f t="shared" si="1"/>
        <v>0.29999999981373549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1074095</v>
      </c>
      <c r="D117" s="1">
        <f>'PR-RAS'!E121</f>
        <v>1348327.79</v>
      </c>
      <c r="E117" s="1">
        <v>0</v>
      </c>
      <c r="F117" s="1">
        <v>0</v>
      </c>
      <c r="G117" s="2">
        <f t="shared" si="0"/>
        <v>437407.06728000002</v>
      </c>
      <c r="H117" s="2">
        <f t="shared" si="1"/>
        <v>0.2099999999627471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1114603</v>
      </c>
      <c r="D118" s="1">
        <f>'PR-RAS'!E122</f>
        <v>1211895.51</v>
      </c>
      <c r="E118" s="1">
        <v>0</v>
      </c>
      <c r="F118" s="1">
        <v>0</v>
      </c>
      <c r="G118" s="2">
        <f t="shared" si="0"/>
        <v>413992.10034</v>
      </c>
      <c r="H118" s="2">
        <f t="shared" si="1"/>
        <v>0.48999999999068677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971629</v>
      </c>
      <c r="D120" s="1">
        <f>'PR-RAS'!E124</f>
        <v>321760</v>
      </c>
      <c r="E120" s="1">
        <v>0</v>
      </c>
      <c r="F120" s="1">
        <v>0</v>
      </c>
      <c r="G120" s="2">
        <f t="shared" si="0"/>
        <v>192202.731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27436</v>
      </c>
      <c r="E121" s="1">
        <v>0</v>
      </c>
      <c r="F121" s="1">
        <v>0</v>
      </c>
      <c r="G121" s="2">
        <f t="shared" si="0"/>
        <v>6584.6399999999994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27436</v>
      </c>
      <c r="E122" s="1">
        <v>0</v>
      </c>
      <c r="F122" s="1">
        <v>0</v>
      </c>
      <c r="G122" s="2">
        <f t="shared" si="0"/>
        <v>6639.5119999999997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971629</v>
      </c>
      <c r="D124" s="1">
        <f>'PR-RAS'!E128</f>
        <v>294324</v>
      </c>
      <c r="E124" s="1">
        <v>0</v>
      </c>
      <c r="F124" s="1">
        <v>0</v>
      </c>
      <c r="G124" s="2">
        <f t="shared" si="0"/>
        <v>191914.071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10000</v>
      </c>
      <c r="D125" s="1">
        <f>'PR-RAS'!E129</f>
        <v>9000</v>
      </c>
      <c r="E125" s="1">
        <v>0</v>
      </c>
      <c r="F125" s="1">
        <v>0</v>
      </c>
      <c r="G125" s="2">
        <f t="shared" si="0"/>
        <v>3472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961629</v>
      </c>
      <c r="D126" s="1">
        <f>'PR-RAS'!E130</f>
        <v>285324</v>
      </c>
      <c r="E126" s="1">
        <v>0</v>
      </c>
      <c r="F126" s="1">
        <v>0</v>
      </c>
      <c r="G126" s="2">
        <f t="shared" si="0"/>
        <v>191534.625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10623</v>
      </c>
      <c r="D135" s="1">
        <f>'PR-RAS'!E139</f>
        <v>9263.01</v>
      </c>
      <c r="E135" s="1">
        <v>0</v>
      </c>
      <c r="F135" s="1">
        <v>0</v>
      </c>
      <c r="G135" s="2">
        <f t="shared" si="0"/>
        <v>3905.9686800000004</v>
      </c>
      <c r="H135" s="2">
        <f t="shared" si="1"/>
        <v>1.0000000000218279E-2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10623</v>
      </c>
      <c r="D136" s="1">
        <f>'PR-RAS'!E140</f>
        <v>9263.01</v>
      </c>
      <c r="E136" s="1">
        <v>0</v>
      </c>
      <c r="F136" s="1">
        <v>0</v>
      </c>
      <c r="G136" s="2">
        <f t="shared" si="0"/>
        <v>3935.1177000000002</v>
      </c>
      <c r="H136" s="2">
        <f t="shared" si="1"/>
        <v>1.0000000000218279E-2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10623</v>
      </c>
      <c r="D145" s="1">
        <f>'PR-RAS'!E149</f>
        <v>9263.01</v>
      </c>
      <c r="E145" s="1">
        <v>0</v>
      </c>
      <c r="F145" s="1">
        <v>0</v>
      </c>
      <c r="G145" s="2">
        <f t="shared" si="0"/>
        <v>4197.4588800000001</v>
      </c>
      <c r="H145" s="2">
        <f t="shared" si="1"/>
        <v>1.0000000000218279E-2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9126333</v>
      </c>
      <c r="D147" s="1">
        <f>'PR-RAS'!E151</f>
        <v>11142836.880000001</v>
      </c>
      <c r="E147" s="1">
        <v>0</v>
      </c>
      <c r="F147" s="1">
        <v>0</v>
      </c>
      <c r="G147" s="2">
        <f t="shared" si="0"/>
        <v>4586152.9869600004</v>
      </c>
      <c r="H147" s="2">
        <f t="shared" si="1"/>
        <v>0.11999999918043613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3254620</v>
      </c>
      <c r="D148" s="1">
        <f>'PR-RAS'!E152</f>
        <v>4066474.85</v>
      </c>
      <c r="E148" s="1">
        <v>0</v>
      </c>
      <c r="F148" s="1">
        <v>0</v>
      </c>
      <c r="G148" s="2">
        <f t="shared" si="0"/>
        <v>1673972.7458999997</v>
      </c>
      <c r="H148" s="2">
        <f t="shared" si="1"/>
        <v>0.14999999990686774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2605227</v>
      </c>
      <c r="D149" s="1">
        <f>'PR-RAS'!E153</f>
        <v>3264459.77</v>
      </c>
      <c r="E149" s="1">
        <v>0</v>
      </c>
      <c r="F149" s="1">
        <v>0</v>
      </c>
      <c r="G149" s="2">
        <f t="shared" si="0"/>
        <v>1351853.6879199997</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2605227</v>
      </c>
      <c r="D150" s="1">
        <f>'PR-RAS'!E154</f>
        <v>3264459.77</v>
      </c>
      <c r="E150" s="1">
        <v>0</v>
      </c>
      <c r="F150" s="1">
        <v>0</v>
      </c>
      <c r="G150" s="2">
        <f t="shared" si="0"/>
        <v>1360987.8344599998</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219531</v>
      </c>
      <c r="D154" s="1">
        <f>'PR-RAS'!E158</f>
        <v>263087.21999999997</v>
      </c>
      <c r="E154" s="1">
        <v>0</v>
      </c>
      <c r="F154" s="1">
        <v>0</v>
      </c>
      <c r="G154" s="2">
        <f t="shared" si="0"/>
        <v>114092.93231999999</v>
      </c>
      <c r="H154" s="2">
        <f t="shared" si="1"/>
        <v>0.21999999997206032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429862</v>
      </c>
      <c r="D155" s="1">
        <f>'PR-RAS'!E159</f>
        <v>538927.86</v>
      </c>
      <c r="E155" s="1">
        <v>0</v>
      </c>
      <c r="F155" s="1">
        <v>0</v>
      </c>
      <c r="G155" s="2">
        <f t="shared" si="0"/>
        <v>232188.52888</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429862</v>
      </c>
      <c r="D157" s="1">
        <f>'PR-RAS'!E161</f>
        <v>538927.86</v>
      </c>
      <c r="E157" s="1">
        <v>0</v>
      </c>
      <c r="F157" s="1">
        <v>0</v>
      </c>
      <c r="G157" s="2">
        <f t="shared" si="0"/>
        <v>235203.96432</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3820372</v>
      </c>
      <c r="D159" s="1">
        <f>'PR-RAS'!E163</f>
        <v>4595358.3199999994</v>
      </c>
      <c r="E159" s="1">
        <v>0</v>
      </c>
      <c r="F159" s="1">
        <v>0</v>
      </c>
      <c r="G159" s="2">
        <f t="shared" si="0"/>
        <v>2055752.0051199999</v>
      </c>
      <c r="H159" s="2">
        <f t="shared" si="1"/>
        <v>0.31999999936670065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114396</v>
      </c>
      <c r="D160" s="1">
        <f>'PR-RAS'!E164</f>
        <v>238730.87</v>
      </c>
      <c r="E160" s="1">
        <v>0</v>
      </c>
      <c r="F160" s="1">
        <v>0</v>
      </c>
      <c r="G160" s="2">
        <f t="shared" si="0"/>
        <v>94105.380659999995</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53251</v>
      </c>
      <c r="D161" s="1">
        <f>'PR-RAS'!E165</f>
        <v>165905.13</v>
      </c>
      <c r="E161" s="1">
        <v>0</v>
      </c>
      <c r="F161" s="1">
        <v>0</v>
      </c>
      <c r="G161" s="2">
        <f t="shared" si="0"/>
        <v>61609.801600000006</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2400</v>
      </c>
      <c r="E162" s="1">
        <v>0</v>
      </c>
      <c r="F162" s="1">
        <v>0</v>
      </c>
      <c r="G162" s="2">
        <f t="shared" si="0"/>
        <v>772.80000000000007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33835</v>
      </c>
      <c r="D163" s="1">
        <f>'PR-RAS'!E167</f>
        <v>44251.519999999997</v>
      </c>
      <c r="E163" s="1">
        <v>0</v>
      </c>
      <c r="F163" s="1">
        <v>0</v>
      </c>
      <c r="G163" s="2">
        <f t="shared" si="0"/>
        <v>19818.762480000001</v>
      </c>
      <c r="H163" s="2">
        <f t="shared" si="1"/>
        <v>0.48000000000320142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27310</v>
      </c>
      <c r="D164" s="1">
        <f>'PR-RAS'!E168</f>
        <v>26174.22</v>
      </c>
      <c r="E164" s="1">
        <v>0</v>
      </c>
      <c r="F164" s="1">
        <v>0</v>
      </c>
      <c r="G164" s="2">
        <f t="shared" si="0"/>
        <v>12984.325720000001</v>
      </c>
      <c r="H164" s="2">
        <f t="shared" si="1"/>
        <v>0.22000000000116415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752120</v>
      </c>
      <c r="D165" s="1">
        <f>'PR-RAS'!E169</f>
        <v>1409108.53</v>
      </c>
      <c r="E165" s="1">
        <v>0</v>
      </c>
      <c r="F165" s="1">
        <v>0</v>
      </c>
      <c r="G165" s="2">
        <f t="shared" si="0"/>
        <v>585535.27784</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225990</v>
      </c>
      <c r="D166" s="1">
        <f>'PR-RAS'!E170</f>
        <v>183859.57</v>
      </c>
      <c r="E166" s="1">
        <v>0</v>
      </c>
      <c r="F166" s="1">
        <v>0</v>
      </c>
      <c r="G166" s="2">
        <f t="shared" si="0"/>
        <v>97962.008100000006</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39374</v>
      </c>
      <c r="D167" s="1">
        <f>'PR-RAS'!E171</f>
        <v>165863.45000000001</v>
      </c>
      <c r="E167" s="1">
        <v>0</v>
      </c>
      <c r="F167" s="1">
        <v>0</v>
      </c>
      <c r="G167" s="2">
        <f t="shared" si="0"/>
        <v>61602.749400000008</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321128</v>
      </c>
      <c r="D168" s="1">
        <f>'PR-RAS'!E172</f>
        <v>697012.65</v>
      </c>
      <c r="E168" s="1">
        <v>0</v>
      </c>
      <c r="F168" s="1">
        <v>0</v>
      </c>
      <c r="G168" s="2">
        <f t="shared" si="0"/>
        <v>286430.60110000003</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129420</v>
      </c>
      <c r="D169" s="1">
        <f>'PR-RAS'!E173</f>
        <v>195577.22</v>
      </c>
      <c r="E169" s="1">
        <v>0</v>
      </c>
      <c r="F169" s="1">
        <v>0</v>
      </c>
      <c r="G169" s="2">
        <f t="shared" si="0"/>
        <v>87456.505920000011</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26735</v>
      </c>
      <c r="D170" s="1">
        <f>'PR-RAS'!E174</f>
        <v>157319.63</v>
      </c>
      <c r="E170" s="1">
        <v>0</v>
      </c>
      <c r="F170" s="1">
        <v>0</v>
      </c>
      <c r="G170" s="2">
        <f t="shared" si="0"/>
        <v>57692.249940000009</v>
      </c>
      <c r="H170" s="2">
        <f t="shared" si="1"/>
        <v>0.36999999999534339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9473</v>
      </c>
      <c r="D172" s="1">
        <f>'PR-RAS'!E176</f>
        <v>9476.01</v>
      </c>
      <c r="E172" s="1">
        <v>0</v>
      </c>
      <c r="F172" s="1">
        <v>0</v>
      </c>
      <c r="G172" s="2">
        <f t="shared" si="0"/>
        <v>4860.6784200000002</v>
      </c>
      <c r="H172" s="2">
        <f t="shared" si="1"/>
        <v>1.0000000000218279E-2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2603572</v>
      </c>
      <c r="D173" s="1">
        <f>'PR-RAS'!E177</f>
        <v>2496493.3199999998</v>
      </c>
      <c r="E173" s="1">
        <v>0</v>
      </c>
      <c r="F173" s="1">
        <v>0</v>
      </c>
      <c r="G173" s="2">
        <f t="shared" si="0"/>
        <v>1306608.0860799998</v>
      </c>
      <c r="H173" s="2">
        <f t="shared" si="1"/>
        <v>0.31999999983236194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118065</v>
      </c>
      <c r="D174" s="1">
        <f>'PR-RAS'!E178</f>
        <v>163839.75</v>
      </c>
      <c r="E174" s="1">
        <v>0</v>
      </c>
      <c r="F174" s="1">
        <v>0</v>
      </c>
      <c r="G174" s="2">
        <f t="shared" si="0"/>
        <v>77113.79849999999</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1019286</v>
      </c>
      <c r="D175" s="1">
        <f>'PR-RAS'!E179</f>
        <v>1021759.51</v>
      </c>
      <c r="E175" s="1">
        <v>0</v>
      </c>
      <c r="F175" s="1">
        <v>0</v>
      </c>
      <c r="G175" s="2">
        <f t="shared" si="0"/>
        <v>532928.07348000002</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24742</v>
      </c>
      <c r="D176" s="1">
        <f>'PR-RAS'!E180</f>
        <v>5007.75</v>
      </c>
      <c r="E176" s="1">
        <v>0</v>
      </c>
      <c r="F176" s="1">
        <v>0</v>
      </c>
      <c r="G176" s="2">
        <f t="shared" si="0"/>
        <v>6082.5625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463171</v>
      </c>
      <c r="D177" s="1">
        <f>'PR-RAS'!E181</f>
        <v>396916.38</v>
      </c>
      <c r="E177" s="1">
        <v>0</v>
      </c>
      <c r="F177" s="1">
        <v>0</v>
      </c>
      <c r="G177" s="2">
        <f t="shared" si="0"/>
        <v>221232.66175999999</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38620</v>
      </c>
      <c r="D178" s="1">
        <f>'PR-RAS'!E182</f>
        <v>49085.36</v>
      </c>
      <c r="E178" s="1">
        <v>0</v>
      </c>
      <c r="F178" s="1">
        <v>0</v>
      </c>
      <c r="G178" s="2">
        <f t="shared" si="0"/>
        <v>24211.957439999998</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27646</v>
      </c>
      <c r="D179" s="1">
        <f>'PR-RAS'!E183</f>
        <v>53566.13</v>
      </c>
      <c r="E179" s="1">
        <v>0</v>
      </c>
      <c r="F179" s="1">
        <v>0</v>
      </c>
      <c r="G179" s="2">
        <f t="shared" si="0"/>
        <v>23990.530279999999</v>
      </c>
      <c r="H179" s="2">
        <f t="shared" si="1"/>
        <v>0.12999999999738066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528626</v>
      </c>
      <c r="D180" s="1">
        <f>'PR-RAS'!E184</f>
        <v>577844.26</v>
      </c>
      <c r="E180" s="1">
        <v>0</v>
      </c>
      <c r="F180" s="1">
        <v>0</v>
      </c>
      <c r="G180" s="2">
        <f t="shared" si="0"/>
        <v>301492.29907999997</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185811</v>
      </c>
      <c r="D181" s="1">
        <f>'PR-RAS'!E185</f>
        <v>193644.67</v>
      </c>
      <c r="E181" s="1">
        <v>0</v>
      </c>
      <c r="F181" s="1">
        <v>0</v>
      </c>
      <c r="G181" s="2">
        <f t="shared" si="0"/>
        <v>103158.06120000001</v>
      </c>
      <c r="H181" s="2">
        <f t="shared" si="1"/>
        <v>0.32999999998719431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197605</v>
      </c>
      <c r="D182" s="1">
        <f>'PR-RAS'!E186</f>
        <v>34829.51</v>
      </c>
      <c r="E182" s="1">
        <v>0</v>
      </c>
      <c r="F182" s="1">
        <v>0</v>
      </c>
      <c r="G182" s="2">
        <f t="shared" si="0"/>
        <v>48374.787620000003</v>
      </c>
      <c r="H182" s="2">
        <f t="shared" si="1"/>
        <v>0.48999999999796273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390</v>
      </c>
      <c r="E183" s="1">
        <v>0</v>
      </c>
      <c r="F183" s="1">
        <v>0</v>
      </c>
      <c r="G183" s="2">
        <f t="shared" si="0"/>
        <v>141.96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350284</v>
      </c>
      <c r="D184" s="1">
        <f>'PR-RAS'!E188</f>
        <v>450635.6</v>
      </c>
      <c r="E184" s="1">
        <v>0</v>
      </c>
      <c r="F184" s="1">
        <v>0</v>
      </c>
      <c r="G184" s="2">
        <f t="shared" si="0"/>
        <v>229034.60159999999</v>
      </c>
      <c r="H184" s="2">
        <f t="shared" si="1"/>
        <v>0.40000000002328306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50490</v>
      </c>
      <c r="D185" s="1">
        <f>'PR-RAS'!E189</f>
        <v>0</v>
      </c>
      <c r="E185" s="1">
        <v>0</v>
      </c>
      <c r="F185" s="1">
        <v>0</v>
      </c>
      <c r="G185" s="2">
        <f t="shared" si="0"/>
        <v>9290.16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30941</v>
      </c>
      <c r="D186" s="1">
        <f>'PR-RAS'!E190</f>
        <v>34712.839999999997</v>
      </c>
      <c r="E186" s="1">
        <v>0</v>
      </c>
      <c r="F186" s="1">
        <v>0</v>
      </c>
      <c r="G186" s="2">
        <f t="shared" si="0"/>
        <v>18567.835799999997</v>
      </c>
      <c r="H186" s="2">
        <f t="shared" si="1"/>
        <v>0.16000000000349246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155916</v>
      </c>
      <c r="D187" s="1">
        <f>'PR-RAS'!E191</f>
        <v>200196.56</v>
      </c>
      <c r="E187" s="1">
        <v>0</v>
      </c>
      <c r="F187" s="1">
        <v>0</v>
      </c>
      <c r="G187" s="2">
        <f t="shared" si="0"/>
        <v>103473.49632000001</v>
      </c>
      <c r="H187" s="2">
        <f t="shared" si="1"/>
        <v>0.44000000000232831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67200</v>
      </c>
      <c r="D189" s="1">
        <f>'PR-RAS'!E193</f>
        <v>52540.31</v>
      </c>
      <c r="E189" s="1">
        <v>0</v>
      </c>
      <c r="F189" s="1">
        <v>0</v>
      </c>
      <c r="G189" s="2">
        <f t="shared" si="0"/>
        <v>32388.756559999998</v>
      </c>
      <c r="H189" s="2">
        <f t="shared" si="1"/>
        <v>0.30999999999767169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56654.38</v>
      </c>
      <c r="E190" s="1">
        <v>0</v>
      </c>
      <c r="F190" s="1">
        <v>0</v>
      </c>
      <c r="G190" s="2">
        <f t="shared" si="0"/>
        <v>21415.355639999998</v>
      </c>
      <c r="H190" s="2">
        <f t="shared" si="1"/>
        <v>0.37999999999738066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45737</v>
      </c>
      <c r="D191" s="1">
        <f>'PR-RAS'!E195</f>
        <v>106531.51</v>
      </c>
      <c r="E191" s="1">
        <v>0</v>
      </c>
      <c r="F191" s="1">
        <v>0</v>
      </c>
      <c r="G191" s="2">
        <f t="shared" si="0"/>
        <v>49172.003799999999</v>
      </c>
      <c r="H191" s="2">
        <f t="shared" si="1"/>
        <v>0.49000000000523869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203275</v>
      </c>
      <c r="D192" s="1">
        <f>'PR-RAS'!E196</f>
        <v>151133.24000000002</v>
      </c>
      <c r="E192" s="1">
        <v>0</v>
      </c>
      <c r="F192" s="1">
        <v>0</v>
      </c>
      <c r="G192" s="2">
        <f t="shared" si="0"/>
        <v>96558.422680000003</v>
      </c>
      <c r="H192" s="2">
        <f t="shared" si="1"/>
        <v>0.2400000000197906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56027</v>
      </c>
      <c r="D198" s="1">
        <f>'PR-RAS'!E202</f>
        <v>45310.38</v>
      </c>
      <c r="E198" s="1">
        <v>0</v>
      </c>
      <c r="F198" s="1">
        <v>0</v>
      </c>
      <c r="G198" s="2">
        <f t="shared" si="0"/>
        <v>28889.608720000004</v>
      </c>
      <c r="H198" s="2">
        <f t="shared" si="1"/>
        <v>0.37999999999738066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56027</v>
      </c>
      <c r="D201" s="1">
        <f>'PR-RAS'!E205</f>
        <v>45310.38</v>
      </c>
      <c r="E201" s="1">
        <v>0</v>
      </c>
      <c r="F201" s="1">
        <v>0</v>
      </c>
      <c r="G201" s="2">
        <f t="shared" si="0"/>
        <v>29329.552000000003</v>
      </c>
      <c r="H201" s="2">
        <f t="shared" si="1"/>
        <v>0.37999999999738066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147248</v>
      </c>
      <c r="D206" s="1">
        <f>'PR-RAS'!E210</f>
        <v>105822.86000000002</v>
      </c>
      <c r="E206" s="1">
        <v>0</v>
      </c>
      <c r="F206" s="1">
        <v>0</v>
      </c>
      <c r="G206" s="2">
        <f t="shared" si="0"/>
        <v>73573.212599999999</v>
      </c>
      <c r="H206" s="2">
        <f t="shared" si="1"/>
        <v>0.13999999998486601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47976</v>
      </c>
      <c r="D207" s="1">
        <f>'PR-RAS'!E211</f>
        <v>59313.15</v>
      </c>
      <c r="E207" s="1">
        <v>0</v>
      </c>
      <c r="F207" s="1">
        <v>0</v>
      </c>
      <c r="G207" s="2">
        <f t="shared" si="0"/>
        <v>34320.073799999998</v>
      </c>
      <c r="H207" s="2">
        <f t="shared" si="1"/>
        <v>0.15000000000145519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v>
      </c>
      <c r="D209" s="1">
        <f>'PR-RAS'!E213</f>
        <v>86.73</v>
      </c>
      <c r="E209" s="1">
        <v>0</v>
      </c>
      <c r="F209" s="1">
        <v>0</v>
      </c>
      <c r="G209" s="2">
        <f t="shared" si="0"/>
        <v>45.439680000000003</v>
      </c>
      <c r="H209" s="2">
        <f t="shared" si="1"/>
        <v>0.26999999999999602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99227</v>
      </c>
      <c r="D210" s="1">
        <f>'PR-RAS'!E214</f>
        <v>46422.98</v>
      </c>
      <c r="E210" s="1">
        <v>0</v>
      </c>
      <c r="F210" s="1">
        <v>0</v>
      </c>
      <c r="G210" s="2">
        <f t="shared" si="0"/>
        <v>40143.248640000005</v>
      </c>
      <c r="H210" s="2">
        <f t="shared" si="1"/>
        <v>1.9999999996798579E-2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176254</v>
      </c>
      <c r="D211" s="1">
        <f>'PR-RAS'!E215</f>
        <v>638464.4</v>
      </c>
      <c r="E211" s="1">
        <v>0</v>
      </c>
      <c r="F211" s="1">
        <v>0</v>
      </c>
      <c r="G211" s="2">
        <f t="shared" si="0"/>
        <v>305168.38799999998</v>
      </c>
      <c r="H211" s="2">
        <f t="shared" si="1"/>
        <v>0.40000000002328306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176254</v>
      </c>
      <c r="D215" s="1">
        <f>'PR-RAS'!E219</f>
        <v>638464.4</v>
      </c>
      <c r="E215" s="1">
        <v>0</v>
      </c>
      <c r="F215" s="1">
        <v>0</v>
      </c>
      <c r="G215" s="2">
        <f t="shared" si="0"/>
        <v>310981.11920000002</v>
      </c>
      <c r="H215" s="2">
        <f t="shared" si="1"/>
        <v>0.40000000002328306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176254</v>
      </c>
      <c r="D218" s="1">
        <f>'PR-RAS'!E222</f>
        <v>638464.4</v>
      </c>
      <c r="E218" s="1">
        <v>0</v>
      </c>
      <c r="F218" s="1">
        <v>0</v>
      </c>
      <c r="G218" s="2">
        <f t="shared" si="0"/>
        <v>315340.66759999999</v>
      </c>
      <c r="H218" s="2">
        <f t="shared" si="1"/>
        <v>0.40000000002328306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29182</v>
      </c>
      <c r="D220" s="1">
        <f>'PR-RAS'!E224</f>
        <v>47559.75</v>
      </c>
      <c r="E220" s="1">
        <v>0</v>
      </c>
      <c r="F220" s="1">
        <v>0</v>
      </c>
      <c r="G220" s="2">
        <f t="shared" si="0"/>
        <v>27222.0285</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29182</v>
      </c>
      <c r="D227" s="1">
        <f>'PR-RAS'!E231</f>
        <v>47559.75</v>
      </c>
      <c r="E227" s="1">
        <v>0</v>
      </c>
      <c r="F227" s="1">
        <v>0</v>
      </c>
      <c r="G227" s="2">
        <f t="shared" si="0"/>
        <v>28092.138999999999</v>
      </c>
      <c r="H227" s="2">
        <f t="shared" si="1"/>
        <v>0.25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23388.9</v>
      </c>
      <c r="E228" s="1">
        <v>0</v>
      </c>
      <c r="F228" s="1">
        <v>0</v>
      </c>
      <c r="G228" s="2">
        <f t="shared" si="0"/>
        <v>10618.560600000001</v>
      </c>
      <c r="H228" s="2">
        <f t="shared" si="1"/>
        <v>9.9999999998544808E-2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29182</v>
      </c>
      <c r="D229" s="1">
        <f>'PR-RAS'!E233</f>
        <v>24170.85</v>
      </c>
      <c r="E229" s="1">
        <v>0</v>
      </c>
      <c r="F229" s="1">
        <v>0</v>
      </c>
      <c r="G229" s="2">
        <f t="shared" si="0"/>
        <v>17675.403600000001</v>
      </c>
      <c r="H229" s="2">
        <f t="shared" si="1"/>
        <v>0.15000000000145519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375109</v>
      </c>
      <c r="D248" s="1">
        <f>'PR-RAS'!E252</f>
        <v>309686.42</v>
      </c>
      <c r="E248" s="1">
        <v>0</v>
      </c>
      <c r="F248" s="1">
        <v>0</v>
      </c>
      <c r="G248" s="2">
        <f t="shared" si="0"/>
        <v>245637.01447999998</v>
      </c>
      <c r="H248" s="2">
        <f t="shared" si="1"/>
        <v>0.41999999998370185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375109</v>
      </c>
      <c r="D255" s="1">
        <f>'PR-RAS'!E259</f>
        <v>309686.42</v>
      </c>
      <c r="E255" s="1">
        <v>0</v>
      </c>
      <c r="F255" s="1">
        <v>0</v>
      </c>
      <c r="G255" s="2">
        <f t="shared" si="0"/>
        <v>252598.38735999999</v>
      </c>
      <c r="H255" s="2">
        <f t="shared" si="1"/>
        <v>0.41999999998370185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375109</v>
      </c>
      <c r="D256" s="1">
        <f>'PR-RAS'!E260</f>
        <v>309686.42</v>
      </c>
      <c r="E256" s="1">
        <v>0</v>
      </c>
      <c r="F256" s="1">
        <v>0</v>
      </c>
      <c r="G256" s="2">
        <f t="shared" si="0"/>
        <v>253592.86919999999</v>
      </c>
      <c r="H256" s="2">
        <f t="shared" si="1"/>
        <v>0.41999999998370185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1267521</v>
      </c>
      <c r="D259" s="1">
        <f>'PR-RAS'!E263</f>
        <v>1334159.8999999999</v>
      </c>
      <c r="E259" s="1">
        <v>0</v>
      </c>
      <c r="F259" s="1">
        <v>0</v>
      </c>
      <c r="G259" s="2">
        <f t="shared" si="0"/>
        <v>1015446.9264</v>
      </c>
      <c r="H259" s="2">
        <f t="shared" si="1"/>
        <v>0.10000000009313226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1267521</v>
      </c>
      <c r="D260" s="1">
        <f>'PR-RAS'!E264</f>
        <v>1334159.8999999999</v>
      </c>
      <c r="E260" s="1">
        <v>0</v>
      </c>
      <c r="F260" s="1">
        <v>0</v>
      </c>
      <c r="G260" s="2">
        <f t="shared" si="0"/>
        <v>1019382.7672</v>
      </c>
      <c r="H260" s="2">
        <f t="shared" si="1"/>
        <v>0.10000000009313226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1267521</v>
      </c>
      <c r="D261" s="1">
        <f>'PR-RAS'!E265</f>
        <v>1334159.8999999999</v>
      </c>
      <c r="E261" s="1">
        <v>0</v>
      </c>
      <c r="F261" s="1">
        <v>0</v>
      </c>
      <c r="G261" s="2">
        <f t="shared" si="0"/>
        <v>1023318.608</v>
      </c>
      <c r="H261" s="2">
        <f t="shared" si="1"/>
        <v>0.10000000009313226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9126333</v>
      </c>
      <c r="D285" s="1">
        <f>'PR-RAS'!E289</f>
        <v>11142836.880000001</v>
      </c>
      <c r="E285" s="1">
        <v>0</v>
      </c>
      <c r="F285" s="1">
        <v>0</v>
      </c>
      <c r="G285" s="2">
        <f t="shared" si="8"/>
        <v>8921009.9198400006</v>
      </c>
      <c r="H285" s="2">
        <f t="shared" si="9"/>
        <v>0.11999999918043613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6564796</v>
      </c>
      <c r="D286" s="1">
        <f>'PR-RAS'!E290</f>
        <v>6373087.3699999992</v>
      </c>
      <c r="E286" s="1">
        <v>0</v>
      </c>
      <c r="F286" s="1">
        <v>0</v>
      </c>
      <c r="G286" s="2">
        <f t="shared" si="8"/>
        <v>5503626.6608999986</v>
      </c>
      <c r="H286" s="2">
        <f t="shared" si="9"/>
        <v>0.36999999918043613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1457169</v>
      </c>
      <c r="D288" s="1">
        <f>'PR-RAS'!E292</f>
        <v>0</v>
      </c>
      <c r="E288" s="1">
        <v>0</v>
      </c>
      <c r="F288" s="1">
        <v>0</v>
      </c>
      <c r="G288" s="2">
        <f t="shared" si="8"/>
        <v>418207.50299999997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7814280</v>
      </c>
      <c r="D290" s="1">
        <f>'PR-RAS'!E294</f>
        <v>6493055.21</v>
      </c>
      <c r="E290" s="1">
        <v>0</v>
      </c>
      <c r="F290" s="1">
        <v>0</v>
      </c>
      <c r="G290" s="2">
        <f t="shared" si="8"/>
        <v>6011312.8313800003</v>
      </c>
      <c r="H290" s="2">
        <f t="shared" si="9"/>
        <v>0.2099999999627471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2411275</v>
      </c>
      <c r="D293" s="1">
        <f>'PR-RAS'!E298</f>
        <v>0</v>
      </c>
      <c r="E293" s="1">
        <v>0</v>
      </c>
      <c r="F293" s="1">
        <v>0</v>
      </c>
      <c r="G293" s="2">
        <f t="shared" si="8"/>
        <v>704092.29999999993</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2411275</v>
      </c>
      <c r="D294" s="1">
        <f>'PR-RAS'!E299</f>
        <v>0</v>
      </c>
      <c r="E294" s="1">
        <v>0</v>
      </c>
      <c r="F294" s="1">
        <v>0</v>
      </c>
      <c r="G294" s="2">
        <f t="shared" si="8"/>
        <v>706503.57499999995</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2411275</v>
      </c>
      <c r="D295" s="1">
        <f>'PR-RAS'!E300</f>
        <v>0</v>
      </c>
      <c r="E295" s="1">
        <v>0</v>
      </c>
      <c r="F295" s="1">
        <v>0</v>
      </c>
      <c r="G295" s="2">
        <f t="shared" si="8"/>
        <v>708914.85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2411275</v>
      </c>
      <c r="D296" s="1">
        <f>'PR-RAS'!E301</f>
        <v>0</v>
      </c>
      <c r="E296" s="1">
        <v>0</v>
      </c>
      <c r="F296" s="1">
        <v>0</v>
      </c>
      <c r="G296" s="2">
        <f t="shared" si="8"/>
        <v>711326.125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16003688</v>
      </c>
      <c r="D345" s="1">
        <f>'PR-RAS'!E350</f>
        <v>3131056.82</v>
      </c>
      <c r="E345" s="1">
        <v>0</v>
      </c>
      <c r="F345" s="1">
        <v>0</v>
      </c>
      <c r="G345" s="2">
        <f t="shared" si="8"/>
        <v>7659435.7641599998</v>
      </c>
      <c r="H345" s="2">
        <f t="shared" si="9"/>
        <v>0.18000000016763806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496335</v>
      </c>
      <c r="D346" s="1">
        <f>'PR-RAS'!E351</f>
        <v>286602</v>
      </c>
      <c r="E346" s="1">
        <v>0</v>
      </c>
      <c r="F346" s="1">
        <v>0</v>
      </c>
      <c r="G346" s="2">
        <f t="shared" si="8"/>
        <v>368990.95499999996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496335</v>
      </c>
      <c r="D351" s="1">
        <f>'PR-RAS'!E356</f>
        <v>286602</v>
      </c>
      <c r="E351" s="1">
        <v>0</v>
      </c>
      <c r="F351" s="1">
        <v>0</v>
      </c>
      <c r="G351" s="2">
        <f t="shared" si="8"/>
        <v>374338.64999999997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496335</v>
      </c>
      <c r="D357" s="1">
        <f>'PR-RAS'!E362</f>
        <v>286602</v>
      </c>
      <c r="E357" s="1">
        <v>0</v>
      </c>
      <c r="F357" s="1">
        <v>0</v>
      </c>
      <c r="G357" s="2">
        <f t="shared" si="8"/>
        <v>380755.88399999996</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15507353</v>
      </c>
      <c r="D358" s="1">
        <f>'PR-RAS'!E363</f>
        <v>2844454.82</v>
      </c>
      <c r="E358" s="1">
        <v>0</v>
      </c>
      <c r="F358" s="1">
        <v>0</v>
      </c>
      <c r="G358" s="2">
        <f t="shared" si="8"/>
        <v>7567065.76248</v>
      </c>
      <c r="H358" s="2">
        <f t="shared" si="9"/>
        <v>0.18000000016763806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13913613</v>
      </c>
      <c r="D359" s="1">
        <f>'PR-RAS'!E364</f>
        <v>2060780.94</v>
      </c>
      <c r="E359" s="1">
        <v>0</v>
      </c>
      <c r="F359" s="1">
        <v>0</v>
      </c>
      <c r="G359" s="2">
        <f t="shared" si="8"/>
        <v>6456592.6070399992</v>
      </c>
      <c r="H359" s="2">
        <f t="shared" si="9"/>
        <v>6.0000000055879354E-2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1004738</v>
      </c>
      <c r="D362" s="1">
        <f>'PR-RAS'!E367</f>
        <v>1217572.75</v>
      </c>
      <c r="E362" s="1">
        <v>0</v>
      </c>
      <c r="F362" s="1">
        <v>0</v>
      </c>
      <c r="G362" s="2">
        <f t="shared" si="8"/>
        <v>1241797.9435000001</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12908875</v>
      </c>
      <c r="D363" s="1">
        <f>'PR-RAS'!E368</f>
        <v>843208.19</v>
      </c>
      <c r="E363" s="1">
        <v>0</v>
      </c>
      <c r="F363" s="1">
        <v>0</v>
      </c>
      <c r="G363" s="2">
        <f t="shared" si="8"/>
        <v>5283495.4795599999</v>
      </c>
      <c r="H363" s="2">
        <f t="shared" si="9"/>
        <v>0.18999999994412065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1360827</v>
      </c>
      <c r="D364" s="1">
        <f>'PR-RAS'!E369</f>
        <v>675213.16999999993</v>
      </c>
      <c r="E364" s="1">
        <v>0</v>
      </c>
      <c r="F364" s="1">
        <v>0</v>
      </c>
      <c r="G364" s="2">
        <f t="shared" si="8"/>
        <v>984184.96241999988</v>
      </c>
      <c r="H364" s="2">
        <f t="shared" si="9"/>
        <v>0.16999999992549419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13607</v>
      </c>
      <c r="D365" s="1">
        <f>'PR-RAS'!E370</f>
        <v>126290.51</v>
      </c>
      <c r="E365" s="1">
        <v>0</v>
      </c>
      <c r="F365" s="1">
        <v>0</v>
      </c>
      <c r="G365" s="2">
        <f t="shared" si="8"/>
        <v>96892.439280000006</v>
      </c>
      <c r="H365" s="2">
        <f t="shared" si="9"/>
        <v>0.49000000000523869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24040</v>
      </c>
      <c r="D367" s="1">
        <f>'PR-RAS'!E372</f>
        <v>0</v>
      </c>
      <c r="E367" s="1">
        <v>0</v>
      </c>
      <c r="F367" s="1">
        <v>0</v>
      </c>
      <c r="G367" s="2">
        <f t="shared" si="8"/>
        <v>8798.64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173400</v>
      </c>
      <c r="D370" s="1">
        <f>'PR-RAS'!E375</f>
        <v>265740.98</v>
      </c>
      <c r="E370" s="1">
        <v>0</v>
      </c>
      <c r="F370" s="1">
        <v>0</v>
      </c>
      <c r="G370" s="2">
        <f t="shared" si="8"/>
        <v>260101.44323999999</v>
      </c>
      <c r="H370" s="2">
        <f t="shared" si="9"/>
        <v>2.0000000018626451E-2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1149780</v>
      </c>
      <c r="D371" s="1">
        <f>'PR-RAS'!E376</f>
        <v>283181.68</v>
      </c>
      <c r="E371" s="1">
        <v>0</v>
      </c>
      <c r="F371" s="1">
        <v>0</v>
      </c>
      <c r="G371" s="2">
        <f t="shared" si="8"/>
        <v>634973.04319999996</v>
      </c>
      <c r="H371" s="2">
        <f t="shared" si="9"/>
        <v>0.32000000000698492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53594</v>
      </c>
      <c r="D378" s="1">
        <f>'PR-RAS'!E383</f>
        <v>43341.96</v>
      </c>
      <c r="E378" s="1">
        <v>0</v>
      </c>
      <c r="F378" s="1">
        <v>0</v>
      </c>
      <c r="G378" s="2">
        <f t="shared" si="8"/>
        <v>52884.775839999995</v>
      </c>
      <c r="H378" s="2">
        <f t="shared" si="9"/>
        <v>4.0000000000873115E-2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23594</v>
      </c>
      <c r="D379" s="1">
        <f>'PR-RAS'!E384</f>
        <v>43341.96</v>
      </c>
      <c r="E379" s="1">
        <v>0</v>
      </c>
      <c r="F379" s="1">
        <v>0</v>
      </c>
      <c r="G379" s="2">
        <f t="shared" si="8"/>
        <v>41685.053760000003</v>
      </c>
      <c r="H379" s="2">
        <f t="shared" si="9"/>
        <v>4.0000000000873115E-2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30000</v>
      </c>
      <c r="D380" s="1">
        <f>'PR-RAS'!E385</f>
        <v>0</v>
      </c>
      <c r="E380" s="1">
        <v>0</v>
      </c>
      <c r="F380" s="1">
        <v>0</v>
      </c>
      <c r="G380" s="2">
        <f t="shared" si="8"/>
        <v>11370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179319</v>
      </c>
      <c r="D386" s="1">
        <f>'PR-RAS'!E391</f>
        <v>65118.75</v>
      </c>
      <c r="E386" s="1">
        <v>0</v>
      </c>
      <c r="F386" s="1">
        <v>0</v>
      </c>
      <c r="G386" s="2">
        <f t="shared" si="8"/>
        <v>119179.2525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179319</v>
      </c>
      <c r="D389" s="1">
        <f>'PR-RAS'!E394</f>
        <v>0</v>
      </c>
      <c r="E389" s="1">
        <v>0</v>
      </c>
      <c r="F389" s="1">
        <v>0</v>
      </c>
      <c r="G389" s="2">
        <f t="shared" si="8"/>
        <v>69575.771999999997</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65118.75</v>
      </c>
      <c r="E390" s="1">
        <v>0</v>
      </c>
      <c r="F390" s="1">
        <v>0</v>
      </c>
      <c r="G390" s="2">
        <f t="shared" si="8"/>
        <v>50662.387500000004</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13592413</v>
      </c>
      <c r="D403" s="1">
        <f>'PR-RAS'!E408</f>
        <v>3131056.82</v>
      </c>
      <c r="E403" s="1">
        <v>0</v>
      </c>
      <c r="F403" s="1">
        <v>0</v>
      </c>
      <c r="G403" s="2">
        <f t="shared" si="8"/>
        <v>7981519.709280001</v>
      </c>
      <c r="H403" s="2">
        <f t="shared" si="9"/>
        <v>0.18000000016763806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2292230.42</v>
      </c>
      <c r="E405" s="1">
        <v>0</v>
      </c>
      <c r="F405" s="1">
        <v>0</v>
      </c>
      <c r="G405" s="2">
        <f t="shared" si="8"/>
        <v>1852122.17936</v>
      </c>
      <c r="H405" s="2">
        <f t="shared" si="9"/>
        <v>0.41999999992549419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18102404</v>
      </c>
      <c r="D407" s="1">
        <f>'PR-RAS'!E412</f>
        <v>17515924.25</v>
      </c>
      <c r="E407" s="1">
        <v>0</v>
      </c>
      <c r="F407" s="1">
        <v>0</v>
      </c>
      <c r="G407" s="2">
        <f t="shared" si="8"/>
        <v>21572506.515000001</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25130021</v>
      </c>
      <c r="D408" s="1">
        <f>'PR-RAS'!E413</f>
        <v>14273893.700000001</v>
      </c>
      <c r="E408" s="1">
        <v>0</v>
      </c>
      <c r="F408" s="1">
        <v>0</v>
      </c>
      <c r="G408" s="2">
        <f t="shared" si="8"/>
        <v>21846868.018800002</v>
      </c>
      <c r="H408" s="2">
        <f t="shared" si="9"/>
        <v>0.29999999888241291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3242030.5499999989</v>
      </c>
      <c r="E409" s="1">
        <v>0</v>
      </c>
      <c r="F409" s="1">
        <v>0</v>
      </c>
      <c r="G409" s="2">
        <f t="shared" si="8"/>
        <v>2645496.9287999989</v>
      </c>
      <c r="H409" s="2">
        <f t="shared" si="9"/>
        <v>0.45000000111758709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7027617</v>
      </c>
      <c r="D410" s="1">
        <f>'PR-RAS'!E415</f>
        <v>0</v>
      </c>
      <c r="E410" s="1">
        <v>0</v>
      </c>
      <c r="F410" s="1">
        <v>0</v>
      </c>
      <c r="G410" s="2">
        <f t="shared" si="8"/>
        <v>2874295.3529999997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1457169</v>
      </c>
      <c r="D411" s="1">
        <f>'PR-RAS'!E416</f>
        <v>0</v>
      </c>
      <c r="E411" s="1">
        <v>0</v>
      </c>
      <c r="F411" s="1">
        <v>0</v>
      </c>
      <c r="G411" s="2">
        <f t="shared" si="8"/>
        <v>597439.28999999992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2292230.42</v>
      </c>
      <c r="E412" s="1">
        <v>0</v>
      </c>
      <c r="F412" s="1">
        <v>0</v>
      </c>
      <c r="G412" s="2">
        <f t="shared" si="8"/>
        <v>1884213.4052399998</v>
      </c>
      <c r="H412" s="2">
        <f t="shared" si="9"/>
        <v>0.41999999992549419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7814280</v>
      </c>
      <c r="D413" s="1">
        <f>'PR-RAS'!E418</f>
        <v>6493055.21</v>
      </c>
      <c r="E413" s="1">
        <v>0</v>
      </c>
      <c r="F413" s="1">
        <v>0</v>
      </c>
      <c r="G413" s="2">
        <f t="shared" si="8"/>
        <v>8569760.8530400004</v>
      </c>
      <c r="H413" s="2">
        <f t="shared" si="9"/>
        <v>0.2099999999627471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4015622</v>
      </c>
      <c r="D414" s="1">
        <f>'PR-RAS'!E420</f>
        <v>1600000</v>
      </c>
      <c r="E414" s="1">
        <v>0</v>
      </c>
      <c r="F414" s="1">
        <v>0</v>
      </c>
      <c r="G414" s="2">
        <f t="shared" si="8"/>
        <v>2980051.8859999999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4015622</v>
      </c>
      <c r="D478" s="1">
        <f>'PR-RAS'!E484</f>
        <v>1600000</v>
      </c>
      <c r="E478" s="1">
        <v>0</v>
      </c>
      <c r="F478" s="1">
        <v>0</v>
      </c>
      <c r="G478" s="2">
        <f t="shared" si="8"/>
        <v>3441851.6939999997</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4015622</v>
      </c>
      <c r="D489" s="1">
        <f>'PR-RAS'!E495</f>
        <v>1600000</v>
      </c>
      <c r="E489" s="1">
        <v>0</v>
      </c>
      <c r="F489" s="1">
        <v>0</v>
      </c>
      <c r="G489" s="2">
        <f t="shared" si="8"/>
        <v>3521223.5359999998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4015622</v>
      </c>
      <c r="D490" s="1">
        <f>'PR-RAS'!E496</f>
        <v>1600000</v>
      </c>
      <c r="E490" s="1">
        <v>0</v>
      </c>
      <c r="F490" s="1">
        <v>0</v>
      </c>
      <c r="G490" s="2">
        <f t="shared" si="8"/>
        <v>3528439.1579999998</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779807</v>
      </c>
      <c r="D522" s="1">
        <f>'PR-RAS'!E528</f>
        <v>3311912.86</v>
      </c>
      <c r="E522" s="1">
        <v>0</v>
      </c>
      <c r="F522" s="1">
        <v>0</v>
      </c>
      <c r="G522" s="2">
        <f t="shared" ref="G522:G809" si="10">(B522/1000)*(C522*1+D522*2)</f>
        <v>3857292.6471199999</v>
      </c>
      <c r="H522" s="2">
        <f t="shared" ref="H522:H809" si="11">ABS(C522-ROUND(C522,0))+ABS(D522-ROUND(D522,0))</f>
        <v>0.14000000013038516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779807</v>
      </c>
      <c r="D587" s="1">
        <f>'PR-RAS'!E593</f>
        <v>3311912.86</v>
      </c>
      <c r="E587" s="1">
        <v>0</v>
      </c>
      <c r="F587" s="1">
        <v>0</v>
      </c>
      <c r="G587" s="2">
        <f t="shared" si="10"/>
        <v>4338528.7739199996</v>
      </c>
      <c r="H587" s="2">
        <f t="shared" si="11"/>
        <v>0.14000000013038516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279807</v>
      </c>
      <c r="D599" s="1">
        <f>'PR-RAS'!E605</f>
        <v>2811912.86</v>
      </c>
      <c r="E599" s="1">
        <v>0</v>
      </c>
      <c r="F599" s="1">
        <v>0</v>
      </c>
      <c r="G599" s="2">
        <f t="shared" si="10"/>
        <v>3530372.3665599995</v>
      </c>
      <c r="H599" s="2">
        <f t="shared" si="11"/>
        <v>0.14000000013038516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279807</v>
      </c>
      <c r="D600" s="1">
        <f>'PR-RAS'!E606</f>
        <v>2811912.86</v>
      </c>
      <c r="E600" s="1">
        <v>0</v>
      </c>
      <c r="F600" s="1">
        <v>0</v>
      </c>
      <c r="G600" s="2">
        <f t="shared" si="10"/>
        <v>3536275.9992799996</v>
      </c>
      <c r="H600" s="2">
        <f t="shared" si="11"/>
        <v>0.14000000013038516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500000</v>
      </c>
      <c r="D606" s="1">
        <f>'PR-RAS'!E612</f>
        <v>500000</v>
      </c>
      <c r="E606" s="1">
        <v>0</v>
      </c>
      <c r="F606" s="1">
        <v>0</v>
      </c>
      <c r="G606" s="2">
        <f t="shared" si="10"/>
        <v>907500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500000</v>
      </c>
      <c r="D607" s="1">
        <f>'PR-RAS'!E613</f>
        <v>500000</v>
      </c>
      <c r="E607" s="1">
        <v>0</v>
      </c>
      <c r="F607" s="1">
        <v>0</v>
      </c>
      <c r="G607" s="2">
        <f t="shared" si="10"/>
        <v>909000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3235815</v>
      </c>
      <c r="D629" s="1">
        <f>'PR-RAS'!E635</f>
        <v>0</v>
      </c>
      <c r="E629" s="1">
        <v>0</v>
      </c>
      <c r="F629" s="1">
        <v>0</v>
      </c>
      <c r="G629" s="2">
        <f t="shared" si="10"/>
        <v>2032091.82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1711912.8599999999</v>
      </c>
      <c r="E630" s="1">
        <v>0</v>
      </c>
      <c r="F630" s="1">
        <v>0</v>
      </c>
      <c r="G630" s="2">
        <f t="shared" si="10"/>
        <v>2153586.37788</v>
      </c>
      <c r="H630" s="2">
        <f t="shared" si="11"/>
        <v>0.14000000013038516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v>
      </c>
      <c r="D631" s="1">
        <f>'PR-RAS'!E637</f>
        <v>0</v>
      </c>
      <c r="E631" s="1">
        <v>0</v>
      </c>
      <c r="F631" s="1">
        <v>0</v>
      </c>
      <c r="G631" s="2">
        <f t="shared" si="10"/>
        <v>3.15</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22118026</v>
      </c>
      <c r="D633" s="1">
        <f>'PR-RAS'!E639</f>
        <v>19115924.25</v>
      </c>
      <c r="E633" s="1">
        <v>0</v>
      </c>
      <c r="F633" s="1">
        <v>0</v>
      </c>
      <c r="G633" s="2">
        <f t="shared" si="10"/>
        <v>38141120.684</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25909828</v>
      </c>
      <c r="D634" s="1">
        <f>'PR-RAS'!E640</f>
        <v>17585806.560000002</v>
      </c>
      <c r="E634" s="1">
        <v>0</v>
      </c>
      <c r="F634" s="1">
        <v>0</v>
      </c>
      <c r="G634" s="2">
        <f t="shared" si="10"/>
        <v>38664552.22896</v>
      </c>
      <c r="H634" s="2">
        <f t="shared" si="11"/>
        <v>0.43999999761581421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1530117.6899999976</v>
      </c>
      <c r="E635" s="1">
        <v>0</v>
      </c>
      <c r="F635" s="1">
        <v>0</v>
      </c>
      <c r="G635" s="2">
        <f t="shared" si="10"/>
        <v>1940189.230919997</v>
      </c>
      <c r="H635" s="2">
        <f t="shared" si="11"/>
        <v>0.31000000238418579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3791802</v>
      </c>
      <c r="D636" s="1">
        <f>'PR-RAS'!E642</f>
        <v>0</v>
      </c>
      <c r="E636" s="1">
        <v>0</v>
      </c>
      <c r="F636" s="1">
        <v>0</v>
      </c>
      <c r="G636" s="2">
        <f t="shared" si="10"/>
        <v>2407794.27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1457174</v>
      </c>
      <c r="D637" s="1">
        <f>'PR-RAS'!E643</f>
        <v>0</v>
      </c>
      <c r="E637" s="1">
        <v>0</v>
      </c>
      <c r="F637" s="1">
        <v>0</v>
      </c>
      <c r="G637" s="2">
        <f t="shared" si="10"/>
        <v>926762.66399999999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2292230.42</v>
      </c>
      <c r="E638" s="1">
        <v>0</v>
      </c>
      <c r="F638" s="1">
        <v>0</v>
      </c>
      <c r="G638" s="2">
        <f t="shared" si="10"/>
        <v>2920301.5550799998</v>
      </c>
      <c r="H638" s="2">
        <f t="shared" si="11"/>
        <v>0.41999999992549419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2334628</v>
      </c>
      <c r="D640" s="1">
        <f>'PR-RAS'!E646</f>
        <v>762112.73000000231</v>
      </c>
      <c r="E640" s="1">
        <v>0</v>
      </c>
      <c r="F640" s="1">
        <v>0</v>
      </c>
      <c r="G640" s="2">
        <f t="shared" si="10"/>
        <v>2465807.3609400028</v>
      </c>
      <c r="H640" s="2">
        <f t="shared" si="11"/>
        <v>0.26999999769032001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2270866</v>
      </c>
      <c r="D642" s="1">
        <f>'PR-RAS'!E649</f>
        <v>814180.41</v>
      </c>
      <c r="E642" s="1">
        <v>0</v>
      </c>
      <c r="F642" s="1">
        <v>0</v>
      </c>
      <c r="G642" s="2">
        <f t="shared" si="10"/>
        <v>2499404.3916200004</v>
      </c>
      <c r="H642" s="2">
        <f t="shared" si="11"/>
        <v>0.41000000003259629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24621710</v>
      </c>
      <c r="D643" s="1">
        <f>'PR-RAS'!E650</f>
        <v>21338276.620000001</v>
      </c>
      <c r="E643" s="1">
        <v>0</v>
      </c>
      <c r="F643" s="1">
        <v>0</v>
      </c>
      <c r="G643" s="2">
        <f t="shared" si="10"/>
        <v>43205485.000080004</v>
      </c>
      <c r="H643" s="2">
        <f t="shared" si="11"/>
        <v>0.37999999895691872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26078396</v>
      </c>
      <c r="D644" s="1">
        <f>'PR-RAS'!E651</f>
        <v>21975343.32</v>
      </c>
      <c r="E644" s="1">
        <v>0</v>
      </c>
      <c r="F644" s="1">
        <v>0</v>
      </c>
      <c r="G644" s="2">
        <f t="shared" si="10"/>
        <v>45028700.13752</v>
      </c>
      <c r="H644" s="2">
        <f t="shared" si="11"/>
        <v>0.32000000029802322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814180</v>
      </c>
      <c r="D645" s="1">
        <f>'PR-RAS'!E652</f>
        <v>177113.71000000089</v>
      </c>
      <c r="E645" s="1">
        <v>0</v>
      </c>
      <c r="F645" s="1">
        <v>0</v>
      </c>
      <c r="G645" s="2">
        <f t="shared" si="10"/>
        <v>752454.37848000112</v>
      </c>
      <c r="H645" s="2">
        <f t="shared" si="11"/>
        <v>0.28999999910593033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18</v>
      </c>
      <c r="E646" s="1">
        <v>0</v>
      </c>
      <c r="F646" s="1">
        <v>0</v>
      </c>
      <c r="G646" s="2">
        <f t="shared" si="10"/>
        <v>34.185000000000002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14</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18</v>
      </c>
      <c r="E648" s="1">
        <v>0</v>
      </c>
      <c r="F648" s="1">
        <v>0</v>
      </c>
      <c r="G648" s="2">
        <f t="shared" si="10"/>
        <v>34.291000000000004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14</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1086229</v>
      </c>
      <c r="D651" s="1">
        <f>'PR-RAS'!E658</f>
        <v>955854.77</v>
      </c>
      <c r="E651" s="1">
        <v>0</v>
      </c>
      <c r="F651" s="1">
        <v>0</v>
      </c>
      <c r="G651" s="2">
        <f t="shared" si="10"/>
        <v>1948660.051</v>
      </c>
      <c r="H651" s="2">
        <f t="shared" si="11"/>
        <v>0.22999999998137355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2320</v>
      </c>
      <c r="D654" s="1">
        <f>'PR-RAS'!E661</f>
        <v>14050</v>
      </c>
      <c r="E654" s="1">
        <v>0</v>
      </c>
      <c r="F654" s="1">
        <v>0</v>
      </c>
      <c r="G654" s="2">
        <f t="shared" si="10"/>
        <v>19864.260000000002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79550</v>
      </c>
      <c r="D655" s="1">
        <f>'PR-RAS'!E662</f>
        <v>665487.5</v>
      </c>
      <c r="E655" s="1">
        <v>0</v>
      </c>
      <c r="F655" s="1">
        <v>0</v>
      </c>
      <c r="G655" s="2">
        <f t="shared" si="10"/>
        <v>922483.35000000009</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785300</v>
      </c>
      <c r="D658" s="1">
        <f>'PR-RAS'!E665</f>
        <v>500000</v>
      </c>
      <c r="E658" s="1">
        <v>0</v>
      </c>
      <c r="F658" s="1">
        <v>0</v>
      </c>
      <c r="G658" s="2">
        <f t="shared" si="10"/>
        <v>1172942.1000000001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473000</v>
      </c>
      <c r="D659" s="1">
        <f>'PR-RAS'!E666</f>
        <v>432020</v>
      </c>
      <c r="E659" s="1">
        <v>0</v>
      </c>
      <c r="F659" s="1">
        <v>0</v>
      </c>
      <c r="G659" s="2">
        <f t="shared" si="10"/>
        <v>879772.32000000007</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2576593</v>
      </c>
      <c r="D691" s="1">
        <f>'PR-RAS'!E698</f>
        <v>3647159.93</v>
      </c>
      <c r="E691" s="1">
        <v>0</v>
      </c>
      <c r="F691" s="1">
        <v>0</v>
      </c>
      <c r="G691" s="2">
        <f t="shared" si="10"/>
        <v>6810929.873399999</v>
      </c>
      <c r="H691" s="2">
        <f t="shared" si="11"/>
        <v>6.9999999832361937E-2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68178</v>
      </c>
      <c r="D703" s="1">
        <f>'PR-RAS'!E710</f>
        <v>226266</v>
      </c>
      <c r="E703" s="1">
        <v>0</v>
      </c>
      <c r="F703" s="1">
        <v>0</v>
      </c>
      <c r="G703" s="2">
        <f t="shared" si="10"/>
        <v>365538.42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35365</v>
      </c>
      <c r="D709" s="1">
        <f>'PR-RAS'!E716</f>
        <v>0</v>
      </c>
      <c r="E709" s="1">
        <v>0</v>
      </c>
      <c r="F709" s="1">
        <v>0</v>
      </c>
      <c r="G709" s="2">
        <f t="shared" si="10"/>
        <v>25038.42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3326</v>
      </c>
      <c r="D710" s="1">
        <f>'PR-RAS'!E717</f>
        <v>12217.43</v>
      </c>
      <c r="E710" s="1">
        <v>0</v>
      </c>
      <c r="F710" s="1">
        <v>0</v>
      </c>
      <c r="G710" s="2">
        <f t="shared" si="10"/>
        <v>19682.44974</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2400</v>
      </c>
      <c r="E711" s="1">
        <v>0</v>
      </c>
      <c r="F711" s="1">
        <v>0</v>
      </c>
      <c r="G711" s="2">
        <f t="shared" si="10"/>
        <v>3408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22641.13</v>
      </c>
      <c r="E713" s="1">
        <v>0</v>
      </c>
      <c r="F713" s="1">
        <v>0</v>
      </c>
      <c r="G713" s="2">
        <f t="shared" si="10"/>
        <v>32240.969120000002</v>
      </c>
      <c r="H713" s="2">
        <f t="shared" si="11"/>
        <v>0.13000000000101863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15431</v>
      </c>
      <c r="D714" s="1">
        <f>'PR-RAS'!E721</f>
        <v>0</v>
      </c>
      <c r="E714" s="1">
        <v>0</v>
      </c>
      <c r="F714" s="1">
        <v>0</v>
      </c>
      <c r="G714" s="2">
        <f t="shared" si="10"/>
        <v>11002.303</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49489.04</v>
      </c>
      <c r="E715" s="1">
        <v>0</v>
      </c>
      <c r="F715" s="1">
        <v>0</v>
      </c>
      <c r="G715" s="2">
        <f t="shared" si="10"/>
        <v>70670.349119999999</v>
      </c>
      <c r="H715" s="2">
        <f t="shared" si="11"/>
        <v>4.0000000000873115E-2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93571</v>
      </c>
      <c r="D716" s="1">
        <f>'PR-RAS'!E723</f>
        <v>0</v>
      </c>
      <c r="E716" s="1">
        <v>0</v>
      </c>
      <c r="F716" s="1">
        <v>0</v>
      </c>
      <c r="G716" s="2">
        <f t="shared" si="10"/>
        <v>66903.264999999999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5799</v>
      </c>
      <c r="D719" s="1">
        <f>'PR-RAS'!E726</f>
        <v>5885.86</v>
      </c>
      <c r="E719" s="1">
        <v>0</v>
      </c>
      <c r="F719" s="1">
        <v>0</v>
      </c>
      <c r="G719" s="2">
        <f t="shared" si="10"/>
        <v>12615.776960000001</v>
      </c>
      <c r="H719" s="2">
        <f t="shared" si="11"/>
        <v>0.14000000000032742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56027</v>
      </c>
      <c r="D735" s="1">
        <f>'PR-RAS'!E742</f>
        <v>34171.75</v>
      </c>
      <c r="E735" s="1">
        <v>0</v>
      </c>
      <c r="F735" s="1">
        <v>0</v>
      </c>
      <c r="G735" s="2">
        <f t="shared" si="10"/>
        <v>91287.947</v>
      </c>
      <c r="H735" s="2">
        <f t="shared" si="11"/>
        <v>0.25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11138.63</v>
      </c>
      <c r="E737" s="1">
        <v>0</v>
      </c>
      <c r="F737" s="1">
        <v>0</v>
      </c>
      <c r="G737" s="2">
        <f t="shared" si="10"/>
        <v>16396.06336</v>
      </c>
      <c r="H737" s="2">
        <f t="shared" si="11"/>
        <v>0.37000000000080036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7974</v>
      </c>
      <c r="D752" s="1">
        <f>'PR-RAS'!E759</f>
        <v>4184.3999999999996</v>
      </c>
      <c r="E752" s="1">
        <v>0</v>
      </c>
      <c r="F752" s="1">
        <v>0</v>
      </c>
      <c r="G752" s="2">
        <f t="shared" si="10"/>
        <v>12273.442799999999</v>
      </c>
      <c r="H752" s="2">
        <f t="shared" si="11"/>
        <v>0.3999999999996362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168280</v>
      </c>
      <c r="D753" s="1">
        <f>'PR-RAS'!E760</f>
        <v>634280</v>
      </c>
      <c r="E753" s="1">
        <v>0</v>
      </c>
      <c r="F753" s="1">
        <v>0</v>
      </c>
      <c r="G753" s="2">
        <f t="shared" si="10"/>
        <v>1080503.68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23388.9</v>
      </c>
      <c r="E755" s="1">
        <v>0</v>
      </c>
      <c r="F755" s="1">
        <v>0</v>
      </c>
      <c r="G755" s="2">
        <f t="shared" si="10"/>
        <v>35270.461200000005</v>
      </c>
      <c r="H755" s="2">
        <f t="shared" si="11"/>
        <v>9.9999999998544808E-2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13876</v>
      </c>
      <c r="D763" s="1">
        <f>'PR-RAS'!E770</f>
        <v>24170.85</v>
      </c>
      <c r="E763" s="1">
        <v>0</v>
      </c>
      <c r="F763" s="1">
        <v>0</v>
      </c>
      <c r="G763" s="2">
        <f t="shared" si="10"/>
        <v>47409.8874</v>
      </c>
      <c r="H763" s="2">
        <f t="shared" si="11"/>
        <v>0.15000000000145519</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15306</v>
      </c>
      <c r="D766" s="1">
        <f>'PR-RAS'!E773</f>
        <v>0</v>
      </c>
      <c r="E766" s="1">
        <v>0</v>
      </c>
      <c r="F766" s="1">
        <v>0</v>
      </c>
      <c r="G766" s="2">
        <f t="shared" si="10"/>
        <v>11709.09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168102</v>
      </c>
      <c r="D809" s="1">
        <f>'PR-RAS'!E816</f>
        <v>88620</v>
      </c>
      <c r="E809" s="1">
        <v>0</v>
      </c>
      <c r="F809" s="1">
        <v>0</v>
      </c>
      <c r="G809" s="2">
        <f t="shared" si="10"/>
        <v>279036.33600000001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58925</v>
      </c>
      <c r="D811" s="1">
        <f>'PR-RAS'!E818</f>
        <v>64600</v>
      </c>
      <c r="E811" s="1">
        <v>0</v>
      </c>
      <c r="F811" s="1">
        <v>0</v>
      </c>
      <c r="G811" s="2">
        <f t="shared" si="18"/>
        <v>152381.25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35000</v>
      </c>
      <c r="D812" s="1">
        <f>'PR-RAS'!E819</f>
        <v>45000</v>
      </c>
      <c r="E812" s="1">
        <v>0</v>
      </c>
      <c r="F812" s="1">
        <v>0</v>
      </c>
      <c r="G812" s="2">
        <f t="shared" si="18"/>
        <v>101375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113082</v>
      </c>
      <c r="D816" s="1">
        <f>'PR-RAS'!E823</f>
        <v>111466.42</v>
      </c>
      <c r="E816" s="1">
        <v>0</v>
      </c>
      <c r="F816" s="1">
        <v>0</v>
      </c>
      <c r="G816" s="2">
        <f t="shared" si="18"/>
        <v>273852.09459999995</v>
      </c>
      <c r="H816" s="2">
        <f t="shared" si="19"/>
        <v>0.41999999999825377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1334159.8999999999</v>
      </c>
      <c r="E822" s="1">
        <v>0</v>
      </c>
      <c r="F822" s="1">
        <v>0</v>
      </c>
      <c r="G822" s="2">
        <f t="shared" si="18"/>
        <v>2190690.5557999997</v>
      </c>
      <c r="H822" s="2">
        <f t="shared" si="19"/>
        <v>0.10000000009313226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1600000</v>
      </c>
      <c r="E878" s="1">
        <v>0</v>
      </c>
      <c r="F878" s="1">
        <v>0</v>
      </c>
      <c r="G878" s="2">
        <f t="shared" si="18"/>
        <v>2806400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4015622</v>
      </c>
      <c r="D879" s="1">
        <f>'PR-RAS'!E886</f>
        <v>0</v>
      </c>
      <c r="E879" s="1">
        <v>0</v>
      </c>
      <c r="F879" s="1">
        <v>0</v>
      </c>
      <c r="G879" s="2">
        <f t="shared" si="18"/>
        <v>3525716.1159999999</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1600053.13</v>
      </c>
      <c r="E946" s="1">
        <v>0</v>
      </c>
      <c r="F946" s="1">
        <v>0</v>
      </c>
      <c r="G946" s="2">
        <f t="shared" si="18"/>
        <v>3024100.4156999998</v>
      </c>
      <c r="H946" s="2">
        <f t="shared" si="19"/>
        <v>0.12999999988824129</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279807</v>
      </c>
      <c r="D947" s="1">
        <f>'PR-RAS'!E954</f>
        <v>1211859.73</v>
      </c>
      <c r="E947" s="1">
        <v>0</v>
      </c>
      <c r="F947" s="1">
        <v>0</v>
      </c>
      <c r="G947" s="2">
        <f t="shared" si="18"/>
        <v>2557536.0311599998</v>
      </c>
      <c r="H947" s="2">
        <f t="shared" si="19"/>
        <v>0.27000000001862645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500000</v>
      </c>
      <c r="D958" s="1">
        <f>'PR-RAS'!E965</f>
        <v>500000</v>
      </c>
      <c r="E958" s="1">
        <v>0</v>
      </c>
      <c r="F958" s="1">
        <v>0</v>
      </c>
      <c r="G958" s="2">
        <f t="shared" si="18"/>
        <v>1435500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106508200</v>
      </c>
      <c r="D984" s="6">
        <f>BILANCA!E6</f>
        <v>103880053.25</v>
      </c>
      <c r="E984" s="6">
        <v>0</v>
      </c>
      <c r="F984" s="6">
        <v>0</v>
      </c>
      <c r="G984" s="7">
        <f t="shared" ref="G984:G1241" si="22">B984/1000*C984+B984/500*D984</f>
        <v>314268.30650000001</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92571434</v>
      </c>
      <c r="D985" s="1">
        <f>BILANCA!E7</f>
        <v>91956089.320000008</v>
      </c>
      <c r="E985" s="1">
        <v>0</v>
      </c>
      <c r="F985" s="1">
        <v>0</v>
      </c>
      <c r="G985" s="2">
        <f t="shared" si="22"/>
        <v>552967.22528000013</v>
      </c>
      <c r="H985" s="2">
        <f t="shared" si="19"/>
        <v>0.32000000774860382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23010637</v>
      </c>
      <c r="D986" s="1">
        <f>BILANCA!E8</f>
        <v>23297238.280000001</v>
      </c>
      <c r="E986" s="1">
        <v>0</v>
      </c>
      <c r="F986" s="1">
        <v>0</v>
      </c>
      <c r="G986" s="2">
        <f t="shared" si="22"/>
        <v>208815.34068000002</v>
      </c>
      <c r="H986" s="2">
        <f t="shared" si="19"/>
        <v>0.2800000011920929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19910383</v>
      </c>
      <c r="D987" s="1">
        <f>BILANCA!E9</f>
        <v>19910382.530000001</v>
      </c>
      <c r="E987" s="1">
        <v>0</v>
      </c>
      <c r="F987" s="1">
        <v>0</v>
      </c>
      <c r="G987" s="2">
        <f t="shared" si="22"/>
        <v>238924.59224000003</v>
      </c>
      <c r="H987" s="2">
        <f t="shared" si="19"/>
        <v>0.4699999988079071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3100254</v>
      </c>
      <c r="D988" s="1">
        <f>BILANCA!E10</f>
        <v>3386855.75</v>
      </c>
      <c r="E988" s="1">
        <v>0</v>
      </c>
      <c r="F988" s="1">
        <v>0</v>
      </c>
      <c r="G988" s="2">
        <f t="shared" si="22"/>
        <v>49369.827499999999</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69560797</v>
      </c>
      <c r="D990" s="1">
        <f>BILANCA!E12</f>
        <v>68658851.040000007</v>
      </c>
      <c r="E990" s="1">
        <v>0</v>
      </c>
      <c r="F990" s="1">
        <v>0</v>
      </c>
      <c r="G990" s="2">
        <f t="shared" si="22"/>
        <v>1448149.4935600001</v>
      </c>
      <c r="H990" s="2">
        <f t="shared" si="19"/>
        <v>4.0000006556510925E-2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65761208</v>
      </c>
      <c r="D991" s="1">
        <f>BILANCA!E13</f>
        <v>65213026.649999999</v>
      </c>
      <c r="E991" s="1">
        <v>0</v>
      </c>
      <c r="F991" s="1">
        <v>0</v>
      </c>
      <c r="G991" s="2">
        <f t="shared" si="22"/>
        <v>1569498.0904000001</v>
      </c>
      <c r="H991" s="2">
        <f t="shared" si="19"/>
        <v>0.35000000149011612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2528951</v>
      </c>
      <c r="D992" s="1">
        <f>BILANCA!E14</f>
        <v>2528951.04</v>
      </c>
      <c r="E992" s="1">
        <v>0</v>
      </c>
      <c r="F992" s="1">
        <v>0</v>
      </c>
      <c r="G992" s="2">
        <f t="shared" si="22"/>
        <v>68281.677719999992</v>
      </c>
      <c r="H992" s="2">
        <f t="shared" si="19"/>
        <v>4.0000000037252903E-2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2189816</v>
      </c>
      <c r="D993" s="1">
        <f>BILANCA!E15</f>
        <v>2189816.48</v>
      </c>
      <c r="E993" s="1">
        <v>0</v>
      </c>
      <c r="F993" s="1">
        <v>0</v>
      </c>
      <c r="G993" s="2">
        <f t="shared" si="22"/>
        <v>65694.489600000001</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24923440</v>
      </c>
      <c r="D994" s="1">
        <f>BILANCA!E16</f>
        <v>26141012.84</v>
      </c>
      <c r="E994" s="1">
        <v>0</v>
      </c>
      <c r="F994" s="1">
        <v>0</v>
      </c>
      <c r="G994" s="2">
        <f t="shared" si="22"/>
        <v>849260.1224799999</v>
      </c>
      <c r="H994" s="2">
        <f t="shared" si="19"/>
        <v>0.16000000014901161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46838239</v>
      </c>
      <c r="D995" s="1">
        <f>BILANCA!E17</f>
        <v>47681447.049999997</v>
      </c>
      <c r="E995" s="1">
        <v>0</v>
      </c>
      <c r="F995" s="1">
        <v>0</v>
      </c>
      <c r="G995" s="2">
        <f t="shared" si="22"/>
        <v>1706413.5972</v>
      </c>
      <c r="H995" s="2">
        <f t="shared" si="19"/>
        <v>4.9999997019767761E-2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10719238</v>
      </c>
      <c r="D996" s="1">
        <f>BILANCA!E18</f>
        <v>13328200.76</v>
      </c>
      <c r="E996" s="1">
        <v>0</v>
      </c>
      <c r="F996" s="1">
        <v>0</v>
      </c>
      <c r="G996" s="2">
        <f t="shared" si="22"/>
        <v>485883.31375999999</v>
      </c>
      <c r="H996" s="2">
        <f t="shared" si="19"/>
        <v>0.24000000022351742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1874433</v>
      </c>
      <c r="D997" s="1">
        <f>BILANCA!E19</f>
        <v>1747933.4899999993</v>
      </c>
      <c r="E997" s="1">
        <v>0</v>
      </c>
      <c r="F997" s="1">
        <v>0</v>
      </c>
      <c r="G997" s="2">
        <f t="shared" si="22"/>
        <v>75184.19971999999</v>
      </c>
      <c r="H997" s="2">
        <f t="shared" si="19"/>
        <v>0.48999999929219484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1751856</v>
      </c>
      <c r="D998" s="1">
        <f>BILANCA!E20</f>
        <v>1866271.53</v>
      </c>
      <c r="E998" s="1">
        <v>0</v>
      </c>
      <c r="F998" s="1">
        <v>0</v>
      </c>
      <c r="G998" s="2">
        <f t="shared" si="22"/>
        <v>82265.9859</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437272</v>
      </c>
      <c r="D999" s="1">
        <f>BILANCA!E21</f>
        <v>437272.43</v>
      </c>
      <c r="E999" s="1">
        <v>0</v>
      </c>
      <c r="F999" s="1">
        <v>0</v>
      </c>
      <c r="G999" s="2">
        <f t="shared" si="22"/>
        <v>20989.069759999998</v>
      </c>
      <c r="H999" s="2">
        <f t="shared" si="19"/>
        <v>0.42999999999301508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714029</v>
      </c>
      <c r="D1000" s="1">
        <f>BILANCA!E22</f>
        <v>734004.38</v>
      </c>
      <c r="E1000" s="1">
        <v>0</v>
      </c>
      <c r="F1000" s="1">
        <v>0</v>
      </c>
      <c r="G1000" s="2">
        <f t="shared" si="22"/>
        <v>37094.641920000002</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11750</v>
      </c>
      <c r="D1002" s="1">
        <f>BILANCA!E24</f>
        <v>11750</v>
      </c>
      <c r="E1002" s="1">
        <v>0</v>
      </c>
      <c r="F1002" s="1">
        <v>0</v>
      </c>
      <c r="G1002" s="2">
        <f t="shared" si="22"/>
        <v>669.75</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742365</v>
      </c>
      <c r="D1003" s="1">
        <f>BILANCA!E25</f>
        <v>1008105.77</v>
      </c>
      <c r="E1003" s="1">
        <v>0</v>
      </c>
      <c r="F1003" s="1">
        <v>0</v>
      </c>
      <c r="G1003" s="2">
        <f t="shared" si="22"/>
        <v>55171.530800000008</v>
      </c>
      <c r="H1003" s="2">
        <f t="shared" si="19"/>
        <v>0.22999999998137355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3316103</v>
      </c>
      <c r="D1004" s="1">
        <f>BILANCA!E26</f>
        <v>3591184.32</v>
      </c>
      <c r="E1004" s="1">
        <v>0</v>
      </c>
      <c r="F1004" s="1">
        <v>0</v>
      </c>
      <c r="G1004" s="2">
        <f t="shared" si="22"/>
        <v>220467.90444000001</v>
      </c>
      <c r="H1004" s="2">
        <f t="shared" si="19"/>
        <v>0.31999999983236194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5098942</v>
      </c>
      <c r="D1006" s="1">
        <f>BILANCA!E28</f>
        <v>5900654.9400000004</v>
      </c>
      <c r="E1006" s="1">
        <v>0</v>
      </c>
      <c r="F1006" s="1">
        <v>0</v>
      </c>
      <c r="G1006" s="2">
        <f t="shared" si="22"/>
        <v>388705.79324000003</v>
      </c>
      <c r="H1006" s="2">
        <f t="shared" si="19"/>
        <v>5.9999999590218067E-2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654720</v>
      </c>
      <c r="D1007" s="1">
        <f>BILANCA!E29</f>
        <v>331863.8899999999</v>
      </c>
      <c r="E1007" s="1">
        <v>0</v>
      </c>
      <c r="F1007" s="1">
        <v>0</v>
      </c>
      <c r="G1007" s="2">
        <f t="shared" si="22"/>
        <v>31642.746719999996</v>
      </c>
      <c r="H1007" s="2">
        <f t="shared" si="19"/>
        <v>0.11000000010244548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2311909</v>
      </c>
      <c r="D1008" s="1">
        <f>BILANCA!E30</f>
        <v>2311909</v>
      </c>
      <c r="E1008" s="1">
        <v>0</v>
      </c>
      <c r="F1008" s="1">
        <v>0</v>
      </c>
      <c r="G1008" s="2">
        <f t="shared" si="22"/>
        <v>173393.17500000002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1657189</v>
      </c>
      <c r="D1012" s="1">
        <f>BILANCA!E34</f>
        <v>1980045.11</v>
      </c>
      <c r="E1012" s="1">
        <v>0</v>
      </c>
      <c r="F1012" s="1">
        <v>0</v>
      </c>
      <c r="G1012" s="2">
        <f t="shared" si="22"/>
        <v>162901.09737999999</v>
      </c>
      <c r="H1012" s="2">
        <f t="shared" si="19"/>
        <v>0.11000000010244548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603368</v>
      </c>
      <c r="D1013" s="1">
        <f>BILANCA!E35</f>
        <v>643765.28</v>
      </c>
      <c r="E1013" s="1">
        <v>0</v>
      </c>
      <c r="F1013" s="1">
        <v>0</v>
      </c>
      <c r="G1013" s="2">
        <f t="shared" si="22"/>
        <v>56726.9568</v>
      </c>
      <c r="H1013" s="2">
        <f t="shared" si="19"/>
        <v>0.28000000002793968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875425</v>
      </c>
      <c r="D1014" s="1">
        <f>BILANCA!E36</f>
        <v>918767.22</v>
      </c>
      <c r="E1014" s="1">
        <v>0</v>
      </c>
      <c r="F1014" s="1">
        <v>0</v>
      </c>
      <c r="G1014" s="2">
        <f t="shared" si="22"/>
        <v>84101.742639999997</v>
      </c>
      <c r="H1014" s="2">
        <f t="shared" si="19"/>
        <v>0.21999999997206032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494745</v>
      </c>
      <c r="D1015" s="1">
        <f>BILANCA!E37</f>
        <v>494744.82</v>
      </c>
      <c r="E1015" s="1">
        <v>0</v>
      </c>
      <c r="F1015" s="1">
        <v>0</v>
      </c>
      <c r="G1015" s="2">
        <f t="shared" si="22"/>
        <v>47495.508480000004</v>
      </c>
      <c r="H1015" s="2">
        <f t="shared" si="19"/>
        <v>0.17999999999301508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37500</v>
      </c>
      <c r="D1017" s="1">
        <f>BILANCA!E39</f>
        <v>37500</v>
      </c>
      <c r="E1017" s="1">
        <v>0</v>
      </c>
      <c r="F1017" s="1">
        <v>0</v>
      </c>
      <c r="G1017" s="2">
        <f t="shared" si="22"/>
        <v>3825</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804302</v>
      </c>
      <c r="D1018" s="1">
        <f>BILANCA!E40</f>
        <v>807246.76</v>
      </c>
      <c r="E1018" s="1">
        <v>0</v>
      </c>
      <c r="F1018" s="1">
        <v>0</v>
      </c>
      <c r="G1018" s="2">
        <f t="shared" si="22"/>
        <v>84657.843200000003</v>
      </c>
      <c r="H1018" s="2">
        <f t="shared" si="19"/>
        <v>0.23999999999068677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667068</v>
      </c>
      <c r="D1023" s="1">
        <f>BILANCA!E45</f>
        <v>722261.73000000045</v>
      </c>
      <c r="E1023" s="1">
        <v>0</v>
      </c>
      <c r="F1023" s="1">
        <v>0</v>
      </c>
      <c r="G1023" s="2">
        <f t="shared" si="22"/>
        <v>84463.658400000044</v>
      </c>
      <c r="H1023" s="2">
        <f t="shared" si="19"/>
        <v>0.26999999955296516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311634</v>
      </c>
      <c r="D1025" s="1">
        <f>BILANCA!E47</f>
        <v>311633.63</v>
      </c>
      <c r="E1025" s="1">
        <v>0</v>
      </c>
      <c r="F1025" s="1">
        <v>0</v>
      </c>
      <c r="G1025" s="2">
        <f t="shared" si="22"/>
        <v>39265.852920000005</v>
      </c>
      <c r="H1025" s="2">
        <f t="shared" si="19"/>
        <v>0.36999999999534339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1895856</v>
      </c>
      <c r="D1026" s="1">
        <f>BILANCA!E48</f>
        <v>1895856.25</v>
      </c>
      <c r="E1026" s="1">
        <v>0</v>
      </c>
      <c r="F1026" s="1">
        <v>0</v>
      </c>
      <c r="G1026" s="2">
        <f t="shared" si="22"/>
        <v>244565.44549999997</v>
      </c>
      <c r="H1026" s="2">
        <f t="shared" si="19"/>
        <v>0.25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6377609</v>
      </c>
      <c r="D1027" s="1">
        <f>BILANCA!E49</f>
        <v>6442728.0300000003</v>
      </c>
      <c r="E1027" s="1">
        <v>0</v>
      </c>
      <c r="F1027" s="1">
        <v>0</v>
      </c>
      <c r="G1027" s="2">
        <f t="shared" si="22"/>
        <v>847574.86263999995</v>
      </c>
      <c r="H1027" s="2">
        <f t="shared" si="19"/>
        <v>3.0000000260770321E-2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7918031</v>
      </c>
      <c r="D1028" s="1">
        <f>BILANCA!E50</f>
        <v>7927956.1799999997</v>
      </c>
      <c r="E1028" s="1">
        <v>0</v>
      </c>
      <c r="F1028" s="1">
        <v>0</v>
      </c>
      <c r="G1028" s="2">
        <f t="shared" si="22"/>
        <v>1069827.4512</v>
      </c>
      <c r="H1028" s="2">
        <f t="shared" si="19"/>
        <v>0.17999999970197678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1149283</v>
      </c>
      <c r="D1032" s="1">
        <f>BILANCA!E54</f>
        <v>1306602.25</v>
      </c>
      <c r="E1032" s="1">
        <v>0</v>
      </c>
      <c r="F1032" s="1">
        <v>0</v>
      </c>
      <c r="G1032" s="2">
        <f t="shared" si="22"/>
        <v>184361.88750000001</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1149283</v>
      </c>
      <c r="D1033" s="1">
        <f>BILANCA!E55</f>
        <v>1306602.25</v>
      </c>
      <c r="E1033" s="1">
        <v>0</v>
      </c>
      <c r="F1033" s="1">
        <v>0</v>
      </c>
      <c r="G1033" s="2">
        <f t="shared" si="22"/>
        <v>188124.375</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13936766</v>
      </c>
      <c r="D1046" s="1">
        <f>BILANCA!E68</f>
        <v>11923963.93</v>
      </c>
      <c r="E1046" s="1">
        <v>0</v>
      </c>
      <c r="F1046" s="1">
        <v>0</v>
      </c>
      <c r="G1046" s="2">
        <f t="shared" si="22"/>
        <v>2380435.71318</v>
      </c>
      <c r="H1046" s="2">
        <f t="shared" si="19"/>
        <v>7.0000000298023224E-2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814180</v>
      </c>
      <c r="D1047" s="1">
        <f>BILANCA!E69</f>
        <v>177113.71</v>
      </c>
      <c r="E1047" s="1">
        <v>0</v>
      </c>
      <c r="F1047" s="1">
        <v>0</v>
      </c>
      <c r="G1047" s="2">
        <f t="shared" si="22"/>
        <v>74778.07488</v>
      </c>
      <c r="H1047" s="2">
        <f t="shared" si="19"/>
        <v>0.29000000000814907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805809</v>
      </c>
      <c r="D1048" s="1">
        <f>BILANCA!E70</f>
        <v>159634.44</v>
      </c>
      <c r="E1048" s="1">
        <v>0</v>
      </c>
      <c r="F1048" s="1">
        <v>0</v>
      </c>
      <c r="G1048" s="2">
        <f t="shared" si="22"/>
        <v>73130.0622</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805809</v>
      </c>
      <c r="D1049" s="1">
        <f>BILANCA!E71</f>
        <v>0</v>
      </c>
      <c r="E1049" s="1">
        <v>0</v>
      </c>
      <c r="F1049" s="1">
        <v>0</v>
      </c>
      <c r="G1049" s="2">
        <f t="shared" si="22"/>
        <v>53183.394</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159634.44</v>
      </c>
      <c r="E1050" s="1">
        <v>0</v>
      </c>
      <c r="F1050" s="1">
        <v>0</v>
      </c>
      <c r="G1050" s="2">
        <f t="shared" si="22"/>
        <v>21391.01496</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5000</v>
      </c>
      <c r="D1053" s="1">
        <f>BILANCA!E75</f>
        <v>5000</v>
      </c>
      <c r="E1053" s="1">
        <v>0</v>
      </c>
      <c r="F1053" s="1">
        <v>0</v>
      </c>
      <c r="G1053" s="2">
        <f t="shared" si="22"/>
        <v>1050.0000000000002</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3371</v>
      </c>
      <c r="D1054" s="1">
        <f>BILANCA!E76</f>
        <v>12479.27</v>
      </c>
      <c r="E1054" s="1">
        <v>0</v>
      </c>
      <c r="F1054" s="1">
        <v>0</v>
      </c>
      <c r="G1054" s="2">
        <f t="shared" si="22"/>
        <v>2011.3973399999998</v>
      </c>
      <c r="H1054" s="2">
        <f t="shared" si="19"/>
        <v>0.27000000000043656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1750</v>
      </c>
      <c r="D1056" s="1">
        <f>BILANCA!E78</f>
        <v>7389.65</v>
      </c>
      <c r="E1056" s="1">
        <v>0</v>
      </c>
      <c r="F1056" s="1">
        <v>0</v>
      </c>
      <c r="G1056" s="2">
        <f t="shared" si="22"/>
        <v>1206.6388999999999</v>
      </c>
      <c r="H1056" s="2">
        <f t="shared" si="19"/>
        <v>0.3500000000003638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1750</v>
      </c>
      <c r="D1064" s="1">
        <f>BILANCA!E86</f>
        <v>7389.65</v>
      </c>
      <c r="E1064" s="1">
        <v>0</v>
      </c>
      <c r="F1064" s="1">
        <v>0</v>
      </c>
      <c r="G1064" s="2">
        <f t="shared" si="22"/>
        <v>1338.8733</v>
      </c>
      <c r="H1064" s="2">
        <f t="shared" si="19"/>
        <v>0.3500000000003638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5164600</v>
      </c>
      <c r="D1112" s="1">
        <f>BILANCA!E134</f>
        <v>5164600</v>
      </c>
      <c r="E1112" s="1">
        <v>0</v>
      </c>
      <c r="F1112" s="1">
        <v>0</v>
      </c>
      <c r="G1112" s="2">
        <f t="shared" si="22"/>
        <v>1998700.2000000002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5164600</v>
      </c>
      <c r="D1113" s="1">
        <f>BILANCA!E135</f>
        <v>5164600</v>
      </c>
      <c r="E1113" s="1">
        <v>0</v>
      </c>
      <c r="F1113" s="1">
        <v>0</v>
      </c>
      <c r="G1113" s="2">
        <f t="shared" si="22"/>
        <v>2014194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5164600</v>
      </c>
      <c r="D1119" s="1">
        <f>BILANCA!E141</f>
        <v>5164600</v>
      </c>
      <c r="E1119" s="1">
        <v>0</v>
      </c>
      <c r="F1119" s="1">
        <v>0</v>
      </c>
      <c r="G1119" s="2">
        <f t="shared" si="22"/>
        <v>2107156.8000000003</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7936076</v>
      </c>
      <c r="D1124" s="1">
        <f>BILANCA!E146</f>
        <v>6554700.5699999994</v>
      </c>
      <c r="E1124" s="1">
        <v>0</v>
      </c>
      <c r="F1124" s="1">
        <v>0</v>
      </c>
      <c r="G1124" s="2">
        <f t="shared" si="22"/>
        <v>2967412.2767399997</v>
      </c>
      <c r="H1124" s="2">
        <f t="shared" si="23"/>
        <v>0.43000000063329935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1276659</v>
      </c>
      <c r="D1125" s="1">
        <f>BILANCA!E147</f>
        <v>1471559.05</v>
      </c>
      <c r="E1125" s="1">
        <v>0</v>
      </c>
      <c r="F1125" s="1">
        <v>0</v>
      </c>
      <c r="G1125" s="2">
        <f t="shared" si="22"/>
        <v>599208.34819999989</v>
      </c>
      <c r="H1125" s="2">
        <f t="shared" si="23"/>
        <v>5.0000000046566129E-2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1043713</v>
      </c>
      <c r="D1136" s="1">
        <f>BILANCA!E158</f>
        <v>473503.29</v>
      </c>
      <c r="E1136" s="1">
        <v>0</v>
      </c>
      <c r="F1136" s="1">
        <v>0</v>
      </c>
      <c r="G1136" s="2">
        <f t="shared" si="22"/>
        <v>304580.09574000002</v>
      </c>
      <c r="H1136" s="2">
        <f t="shared" si="23"/>
        <v>0.28999999997904524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5539243</v>
      </c>
      <c r="D1137" s="1">
        <f>BILANCA!E159</f>
        <v>4581862.87</v>
      </c>
      <c r="E1137" s="1">
        <v>0</v>
      </c>
      <c r="F1137" s="1">
        <v>0</v>
      </c>
      <c r="G1137" s="2">
        <f t="shared" si="22"/>
        <v>2264257.1859600004</v>
      </c>
      <c r="H1137" s="2">
        <f t="shared" si="23"/>
        <v>0.12999999988824129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76461</v>
      </c>
      <c r="D1139" s="1">
        <f>BILANCA!E161</f>
        <v>87127.56</v>
      </c>
      <c r="E1139" s="1">
        <v>0</v>
      </c>
      <c r="F1139" s="1">
        <v>0</v>
      </c>
      <c r="G1139" s="2">
        <f t="shared" si="22"/>
        <v>39111.714719999996</v>
      </c>
      <c r="H1139" s="2">
        <f t="shared" si="23"/>
        <v>0.44000000000232831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9263.01</v>
      </c>
      <c r="E1140" s="1">
        <v>0</v>
      </c>
      <c r="F1140" s="1">
        <v>0</v>
      </c>
      <c r="G1140" s="2">
        <f t="shared" si="22"/>
        <v>2908.5851400000001</v>
      </c>
      <c r="H1140" s="2">
        <f t="shared" si="23"/>
        <v>1.0000000000218279E-2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68615.210000000006</v>
      </c>
      <c r="E1141" s="1">
        <v>0</v>
      </c>
      <c r="F1141" s="1">
        <v>0</v>
      </c>
      <c r="G1141" s="2">
        <f t="shared" si="22"/>
        <v>21682.406360000001</v>
      </c>
      <c r="H1141" s="2">
        <f t="shared" si="23"/>
        <v>0.21000000000640284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20160</v>
      </c>
      <c r="D1142" s="1">
        <f>BILANCA!E164</f>
        <v>20160</v>
      </c>
      <c r="E1142" s="1">
        <v>0</v>
      </c>
      <c r="F1142" s="1">
        <v>0</v>
      </c>
      <c r="G1142" s="2">
        <f t="shared" si="22"/>
        <v>9616.32</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20160</v>
      </c>
      <c r="D1144" s="1">
        <f>BILANCA!E166</f>
        <v>20160</v>
      </c>
      <c r="E1144" s="1">
        <v>0</v>
      </c>
      <c r="F1144" s="1">
        <v>0</v>
      </c>
      <c r="G1144" s="2">
        <f t="shared" si="22"/>
        <v>9737.2800000000007</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106508200</v>
      </c>
      <c r="D1152" s="1">
        <f>BILANCA!E175</f>
        <v>103880053.24999999</v>
      </c>
      <c r="E1152" s="1">
        <v>0</v>
      </c>
      <c r="F1152" s="1">
        <v>0</v>
      </c>
      <c r="G1152" s="2">
        <f t="shared" si="22"/>
        <v>53111343.798500001</v>
      </c>
      <c r="H1152" s="2">
        <f t="shared" si="23"/>
        <v>0.24999998509883881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11441285</v>
      </c>
      <c r="D1153" s="1">
        <f>BILANCA!E176</f>
        <v>7253175.1999999993</v>
      </c>
      <c r="E1153" s="1">
        <v>0</v>
      </c>
      <c r="F1153" s="1">
        <v>0</v>
      </c>
      <c r="G1153" s="2">
        <f t="shared" si="22"/>
        <v>4411098.0180000002</v>
      </c>
      <c r="H1153" s="2">
        <f t="shared" si="23"/>
        <v>0.19999999925494194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700870</v>
      </c>
      <c r="D1154" s="1">
        <f>BILANCA!E177</f>
        <v>573440.42999999993</v>
      </c>
      <c r="E1154" s="1">
        <v>0</v>
      </c>
      <c r="F1154" s="1">
        <v>0</v>
      </c>
      <c r="G1154" s="2">
        <f t="shared" si="22"/>
        <v>315965.39705999999</v>
      </c>
      <c r="H1154" s="2">
        <f t="shared" si="23"/>
        <v>0.42999999993480742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560404</v>
      </c>
      <c r="D1156" s="1">
        <f>BILANCA!E179</f>
        <v>434162.85</v>
      </c>
      <c r="E1156" s="1">
        <v>0</v>
      </c>
      <c r="F1156" s="1">
        <v>0</v>
      </c>
      <c r="G1156" s="2">
        <f t="shared" si="22"/>
        <v>247170.23809999999</v>
      </c>
      <c r="H1156" s="2">
        <f t="shared" si="23"/>
        <v>0.15000000002328306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6250</v>
      </c>
      <c r="D1157" s="1">
        <f>BILANCA!E180</f>
        <v>3032.83</v>
      </c>
      <c r="E1157" s="1">
        <v>0</v>
      </c>
      <c r="F1157" s="1">
        <v>0</v>
      </c>
      <c r="G1157" s="2">
        <f t="shared" si="22"/>
        <v>2142.9248399999997</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6250</v>
      </c>
      <c r="D1160" s="1">
        <f>BILANCA!E183</f>
        <v>3032.83</v>
      </c>
      <c r="E1160" s="1">
        <v>0</v>
      </c>
      <c r="F1160" s="1">
        <v>0</v>
      </c>
      <c r="G1160" s="2">
        <f t="shared" si="22"/>
        <v>2179.8718199999998</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11101</v>
      </c>
      <c r="D1162" s="1">
        <f>BILANCA!E185</f>
        <v>4411.95</v>
      </c>
      <c r="E1162" s="1">
        <v>0</v>
      </c>
      <c r="F1162" s="1">
        <v>0</v>
      </c>
      <c r="G1162" s="2">
        <f>B1162/1000*C1162+B1162/500*D1162</f>
        <v>3566.5571</v>
      </c>
      <c r="H1162" s="2">
        <f>ABS(C1162-ROUND(C1162,0))+ABS(D1162-ROUND(D1162,0))</f>
        <v>5.0000000000181899E-2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123115</v>
      </c>
      <c r="D1165" s="1">
        <f>BILANCA!E188</f>
        <v>131832.79999999999</v>
      </c>
      <c r="E1165" s="1">
        <v>0</v>
      </c>
      <c r="F1165" s="1">
        <v>0</v>
      </c>
      <c r="G1165" s="2">
        <f t="shared" si="22"/>
        <v>70394.069199999998</v>
      </c>
      <c r="H1165" s="2">
        <f t="shared" si="23"/>
        <v>0.20000000001164153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2473543</v>
      </c>
      <c r="D1166" s="1">
        <f>BILANCA!E189</f>
        <v>428161.33</v>
      </c>
      <c r="E1166" s="1">
        <v>0</v>
      </c>
      <c r="F1166" s="1">
        <v>0</v>
      </c>
      <c r="G1166" s="2">
        <f t="shared" si="22"/>
        <v>609365.41578000004</v>
      </c>
      <c r="H1166" s="2">
        <f t="shared" si="23"/>
        <v>0.33000000001629815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8266872</v>
      </c>
      <c r="D1183" s="1">
        <f>BILANCA!E206</f>
        <v>6251573.4399999995</v>
      </c>
      <c r="E1183" s="1">
        <v>0</v>
      </c>
      <c r="F1183" s="1">
        <v>0</v>
      </c>
      <c r="G1183" s="2">
        <f t="shared" si="22"/>
        <v>4154003.7759999996</v>
      </c>
      <c r="H1183" s="2">
        <f t="shared" si="23"/>
        <v>0.43999999947845936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8266872</v>
      </c>
      <c r="D1184" s="1">
        <f>BILANCA!E207</f>
        <v>6251573.4399999995</v>
      </c>
      <c r="E1184" s="1">
        <v>0</v>
      </c>
      <c r="F1184" s="1">
        <v>0</v>
      </c>
      <c r="G1184" s="2">
        <f t="shared" si="22"/>
        <v>4174773.7948799999</v>
      </c>
      <c r="H1184" s="2">
        <f t="shared" si="23"/>
        <v>0.43999999947845936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5316337</v>
      </c>
      <c r="D1189" s="1">
        <f>BILANCA!E212</f>
        <v>3824176.1</v>
      </c>
      <c r="E1189" s="1">
        <v>0</v>
      </c>
      <c r="F1189" s="1">
        <v>0</v>
      </c>
      <c r="G1189" s="2">
        <f t="shared" si="22"/>
        <v>2670725.9752000002</v>
      </c>
      <c r="H1189" s="2">
        <f t="shared" si="23"/>
        <v>0.10000000009313226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2550535</v>
      </c>
      <c r="D1192" s="1">
        <f>BILANCA!E215</f>
        <v>2033734.5</v>
      </c>
      <c r="E1192" s="1">
        <v>0</v>
      </c>
      <c r="F1192" s="1">
        <v>0</v>
      </c>
      <c r="G1192" s="2">
        <f t="shared" si="22"/>
        <v>1383162.8359999999</v>
      </c>
      <c r="H1192" s="2">
        <f t="shared" si="23"/>
        <v>0.5</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400000</v>
      </c>
      <c r="D1194" s="1">
        <f>BILANCA!E217</f>
        <v>393662.84</v>
      </c>
      <c r="E1194" s="1">
        <v>0</v>
      </c>
      <c r="F1194" s="1">
        <v>0</v>
      </c>
      <c r="G1194" s="2">
        <f t="shared" si="22"/>
        <v>250525.71848000001</v>
      </c>
      <c r="H1194" s="2">
        <f t="shared" si="23"/>
        <v>0.15999999997438863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95066915</v>
      </c>
      <c r="D1214" s="1">
        <f>BILANCA!E237</f>
        <v>96626878.049999982</v>
      </c>
      <c r="E1214" s="1">
        <v>0</v>
      </c>
      <c r="F1214" s="1">
        <v>0</v>
      </c>
      <c r="G1214" s="2">
        <f t="shared" si="22"/>
        <v>66602075.024099998</v>
      </c>
      <c r="H1214" s="2">
        <f t="shared" si="23"/>
        <v>4.9999982118606567E-2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89567103</v>
      </c>
      <c r="D1215" s="1">
        <f>BILANCA!E238</f>
        <v>90875775.569999993</v>
      </c>
      <c r="E1215" s="1">
        <v>0</v>
      </c>
      <c r="F1215" s="1">
        <v>0</v>
      </c>
      <c r="G1215" s="2">
        <f t="shared" si="22"/>
        <v>62945927.760480002</v>
      </c>
      <c r="H1215" s="2">
        <f t="shared" si="23"/>
        <v>0.43000000715255737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97783440</v>
      </c>
      <c r="D1216" s="1">
        <f>BILANCA!E239</f>
        <v>97100446.049999997</v>
      </c>
      <c r="E1216" s="1">
        <v>0</v>
      </c>
      <c r="F1216" s="1">
        <v>0</v>
      </c>
      <c r="G1216" s="2">
        <f t="shared" si="22"/>
        <v>68032349.379299998</v>
      </c>
      <c r="H1216" s="2">
        <f t="shared" si="23"/>
        <v>4.9999997019767761E-2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97741034</v>
      </c>
      <c r="D1217" s="1">
        <f>BILANCA!E240</f>
        <v>97100446.049999997</v>
      </c>
      <c r="E1217" s="1">
        <v>0</v>
      </c>
      <c r="F1217" s="1">
        <v>0</v>
      </c>
      <c r="G1217" s="2">
        <f t="shared" si="22"/>
        <v>68314410.707399994</v>
      </c>
      <c r="H1217" s="2">
        <f t="shared" si="23"/>
        <v>4.9999997019767761E-2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42406</v>
      </c>
      <c r="D1218" s="1">
        <f>BILANCA!E241</f>
        <v>0</v>
      </c>
      <c r="E1218" s="1">
        <v>0</v>
      </c>
      <c r="F1218" s="1">
        <v>0</v>
      </c>
      <c r="G1218" s="2">
        <f t="shared" si="22"/>
        <v>9965.41</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8216337</v>
      </c>
      <c r="D1219" s="1">
        <f>BILANCA!E242</f>
        <v>6224670.4800000004</v>
      </c>
      <c r="E1219" s="1">
        <v>0</v>
      </c>
      <c r="F1219" s="1">
        <v>0</v>
      </c>
      <c r="G1219" s="2">
        <f t="shared" si="22"/>
        <v>4877099.9985600002</v>
      </c>
      <c r="H1219" s="2">
        <f t="shared" si="23"/>
        <v>0.48000000044703484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8216337</v>
      </c>
      <c r="D1220" s="1">
        <f>BILANCA!E243</f>
        <v>6224670.4800000004</v>
      </c>
      <c r="E1220" s="1">
        <v>0</v>
      </c>
      <c r="F1220" s="1">
        <v>0</v>
      </c>
      <c r="G1220" s="2">
        <f t="shared" si="22"/>
        <v>4897765.6765200002</v>
      </c>
      <c r="H1220" s="2">
        <f t="shared" si="23"/>
        <v>0.48000000044703484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-2334628</v>
      </c>
      <c r="D1222" s="1">
        <f>BILANCA!E245</f>
        <v>-762112.73000000045</v>
      </c>
      <c r="E1222" s="1">
        <v>0</v>
      </c>
      <c r="F1222" s="1">
        <v>0</v>
      </c>
      <c r="G1222" s="2">
        <f t="shared" si="22"/>
        <v>-922265.9769400002</v>
      </c>
      <c r="H1222" s="2">
        <f t="shared" si="23"/>
        <v>0.26999999955296516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22070182</v>
      </c>
      <c r="D1223" s="1">
        <f>BILANCA!E246</f>
        <v>6445810.0800000001</v>
      </c>
      <c r="E1223" s="1">
        <v>0</v>
      </c>
      <c r="F1223" s="1">
        <v>0</v>
      </c>
      <c r="G1223" s="2">
        <f t="shared" si="22"/>
        <v>8390832.5183999985</v>
      </c>
      <c r="H1223" s="2">
        <f t="shared" si="23"/>
        <v>8.0000000074505806E-2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17652558</v>
      </c>
      <c r="D1224" s="1">
        <f>BILANCA!E247</f>
        <v>6445810.0800000001</v>
      </c>
      <c r="E1224" s="1">
        <v>0</v>
      </c>
      <c r="F1224" s="1">
        <v>0</v>
      </c>
      <c r="G1224" s="2">
        <f t="shared" si="22"/>
        <v>7361146.9365599994</v>
      </c>
      <c r="H1224" s="2">
        <f t="shared" si="23"/>
        <v>8.0000000074505806E-2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4417624</v>
      </c>
      <c r="D1226" s="1">
        <f>BILANCA!E249</f>
        <v>0</v>
      </c>
      <c r="E1226" s="1">
        <v>0</v>
      </c>
      <c r="F1226" s="1">
        <v>0</v>
      </c>
      <c r="G1226" s="2">
        <f t="shared" si="22"/>
        <v>1073482.632</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24404810</v>
      </c>
      <c r="D1227" s="1">
        <f>BILANCA!E250</f>
        <v>7207922.8100000005</v>
      </c>
      <c r="E1227" s="1">
        <v>0</v>
      </c>
      <c r="F1227" s="1">
        <v>0</v>
      </c>
      <c r="G1227" s="2">
        <f t="shared" si="22"/>
        <v>9472239.9712799992</v>
      </c>
      <c r="H1227" s="2">
        <f t="shared" si="23"/>
        <v>0.18999999947845936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24404810</v>
      </c>
      <c r="D1229" s="1">
        <f>BILANCA!E252</f>
        <v>5496009.9500000002</v>
      </c>
      <c r="E1229" s="1">
        <v>0</v>
      </c>
      <c r="F1229" s="1">
        <v>0</v>
      </c>
      <c r="G1229" s="2">
        <f t="shared" si="22"/>
        <v>8707620.1554000005</v>
      </c>
      <c r="H1229" s="2">
        <f t="shared" si="23"/>
        <v>4.9999999813735485E-2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1711912.86</v>
      </c>
      <c r="E1230" s="1">
        <v>0</v>
      </c>
      <c r="F1230" s="1">
        <v>0</v>
      </c>
      <c r="G1230" s="2">
        <f t="shared" si="22"/>
        <v>845684.95284000004</v>
      </c>
      <c r="H1230" s="2">
        <f t="shared" si="23"/>
        <v>0.13999999989755452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7814280</v>
      </c>
      <c r="D1232" s="1">
        <f>BILANCA!E255</f>
        <v>6493055.21</v>
      </c>
      <c r="E1232" s="1">
        <v>0</v>
      </c>
      <c r="F1232" s="1">
        <v>0</v>
      </c>
      <c r="G1232" s="2">
        <f t="shared" si="22"/>
        <v>5179297.2145800004</v>
      </c>
      <c r="H1232" s="2">
        <f t="shared" si="23"/>
        <v>0.2099999999627471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20160</v>
      </c>
      <c r="D1233" s="1">
        <f>BILANCA!E256</f>
        <v>20160</v>
      </c>
      <c r="E1233" s="1">
        <v>0</v>
      </c>
      <c r="F1233" s="1">
        <v>0</v>
      </c>
      <c r="G1233" s="2">
        <f t="shared" si="22"/>
        <v>15120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7855564</v>
      </c>
      <c r="D1240" s="1">
        <f>BILANCA!E264</f>
        <v>6495577.4100000001</v>
      </c>
      <c r="E1240" s="1">
        <v>0</v>
      </c>
      <c r="F1240" s="1">
        <v>0</v>
      </c>
      <c r="G1240" s="2">
        <f t="shared" si="22"/>
        <v>5357606.7367400005</v>
      </c>
      <c r="H1240" s="2">
        <f t="shared" si="23"/>
        <v>0.41000000014901161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80512</v>
      </c>
      <c r="D1241" s="1">
        <f>BILANCA!E265</f>
        <v>127738.37</v>
      </c>
      <c r="E1241" s="1">
        <v>0</v>
      </c>
      <c r="F1241" s="1">
        <v>0</v>
      </c>
      <c r="G1241" s="2">
        <f t="shared" si="22"/>
        <v>86685.094920000003</v>
      </c>
      <c r="H1241" s="2">
        <f t="shared" si="23"/>
        <v>0.36999999999534339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20160</v>
      </c>
      <c r="D1242" s="1">
        <f>BILANCA!E266</f>
        <v>20160</v>
      </c>
      <c r="E1242" s="1">
        <v>0</v>
      </c>
      <c r="F1242" s="1">
        <v>0</v>
      </c>
      <c r="G1242" s="2">
        <f t="shared" ref="G1242:G1479" si="24">B1242/1000*C1242+B1242/500*D1242</f>
        <v>15664.320000000002</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794</v>
      </c>
      <c r="D1245" s="1">
        <f>BILANCA!E269</f>
        <v>0</v>
      </c>
      <c r="E1245" s="1">
        <v>0</v>
      </c>
      <c r="F1245" s="1">
        <v>0</v>
      </c>
      <c r="G1245" s="2">
        <f t="shared" si="24"/>
        <v>208.02800000000002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957</v>
      </c>
      <c r="D1247" s="1">
        <f>BILANCA!E271</f>
        <v>5176.6899999999996</v>
      </c>
      <c r="E1247" s="1">
        <v>0</v>
      </c>
      <c r="F1247" s="1">
        <v>0</v>
      </c>
      <c r="G1247" s="2">
        <f t="shared" si="24"/>
        <v>2985.9403200000002</v>
      </c>
      <c r="H1247" s="2">
        <f t="shared" si="23"/>
        <v>0.31000000000040018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695110</v>
      </c>
      <c r="D1263" s="1">
        <f>BILANCA!E287</f>
        <v>0</v>
      </c>
      <c r="E1263" s="1">
        <v>0</v>
      </c>
      <c r="F1263" s="1">
        <v>0</v>
      </c>
      <c r="G1263" s="2">
        <f t="shared" si="24"/>
        <v>194630.80000000002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5760</v>
      </c>
      <c r="D1264" s="1">
        <f>BILANCA!E288</f>
        <v>573440.43000000005</v>
      </c>
      <c r="E1264" s="1">
        <v>0</v>
      </c>
      <c r="F1264" s="1">
        <v>0</v>
      </c>
      <c r="G1264" s="2">
        <f t="shared" si="24"/>
        <v>323892.08166000008</v>
      </c>
      <c r="H1264" s="2">
        <f t="shared" si="23"/>
        <v>0.43000000005122274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2473543</v>
      </c>
      <c r="D1265" s="1">
        <f>BILANCA!E289</f>
        <v>0</v>
      </c>
      <c r="E1265" s="1">
        <v>0</v>
      </c>
      <c r="F1265" s="1">
        <v>0</v>
      </c>
      <c r="G1265" s="2">
        <f t="shared" si="24"/>
        <v>697539.12599999993</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428161.33</v>
      </c>
      <c r="E1266" s="1">
        <v>0</v>
      </c>
      <c r="F1266" s="1">
        <v>0</v>
      </c>
      <c r="G1266" s="2">
        <f t="shared" si="24"/>
        <v>242339.31277999998</v>
      </c>
      <c r="H1266" s="2">
        <f t="shared" si="23"/>
        <v>0.33000000001629815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8266872</v>
      </c>
      <c r="D1270" s="1">
        <f>BILANCA!E294</f>
        <v>6251573.4400000004</v>
      </c>
      <c r="E1270" s="1">
        <v>0</v>
      </c>
      <c r="F1270" s="1">
        <v>0</v>
      </c>
      <c r="G1270" s="2">
        <f t="shared" si="24"/>
        <v>5960995.4185600001</v>
      </c>
      <c r="H1270" s="2">
        <f t="shared" si="23"/>
        <v>0.44000000040978193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779</v>
      </c>
      <c r="D1277" s="1">
        <f>BILANCA!E301</f>
        <v>779.04</v>
      </c>
      <c r="E1277" s="1">
        <v>0</v>
      </c>
      <c r="F1277" s="1">
        <v>0</v>
      </c>
      <c r="G1277" s="2">
        <f t="shared" si="24"/>
        <v>687.10151999999994</v>
      </c>
      <c r="H1277" s="2">
        <f t="shared" si="23"/>
        <v>3.999999999996362E-2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87427.56</v>
      </c>
      <c r="E1278" s="1">
        <v>0</v>
      </c>
      <c r="F1278" s="1">
        <v>0</v>
      </c>
      <c r="G1278" s="2">
        <f t="shared" si="24"/>
        <v>51582.260399999999</v>
      </c>
      <c r="H1278" s="2">
        <f t="shared" si="23"/>
        <v>0.44000000000232831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3813279</v>
      </c>
      <c r="D1299" s="6">
        <f>'RAS-funkcijski'!E5</f>
        <v>3328200</v>
      </c>
      <c r="E1299" s="6">
        <v>0</v>
      </c>
      <c r="F1299" s="6">
        <v>0</v>
      </c>
      <c r="G1299" s="7">
        <f t="shared" si="24"/>
        <v>10469.679</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3806004</v>
      </c>
      <c r="D1300" s="1">
        <f>'RAS-funkcijski'!E6</f>
        <v>3328200</v>
      </c>
      <c r="E1300" s="1">
        <v>0</v>
      </c>
      <c r="F1300" s="1">
        <v>0</v>
      </c>
      <c r="G1300" s="2">
        <f t="shared" si="24"/>
        <v>20924.808000000001</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2755468</v>
      </c>
      <c r="D1301" s="1">
        <f>'RAS-funkcijski'!E7</f>
        <v>3140015.19</v>
      </c>
      <c r="E1301" s="1">
        <v>0</v>
      </c>
      <c r="F1301" s="1">
        <v>0</v>
      </c>
      <c r="G1301" s="2">
        <f t="shared" si="24"/>
        <v>27106.495139999999</v>
      </c>
      <c r="H1301" s="2">
        <f t="shared" si="23"/>
        <v>0.18999999994412065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1050536</v>
      </c>
      <c r="D1302" s="1">
        <f>'RAS-funkcijski'!E8</f>
        <v>188184.81</v>
      </c>
      <c r="E1302" s="1">
        <v>0</v>
      </c>
      <c r="F1302" s="1">
        <v>0</v>
      </c>
      <c r="G1302" s="2">
        <f t="shared" si="24"/>
        <v>5707.62248</v>
      </c>
      <c r="H1302" s="2">
        <f t="shared" si="23"/>
        <v>0.19000000000232831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7275</v>
      </c>
      <c r="D1307" s="1">
        <f>'RAS-funkcijski'!E13</f>
        <v>0</v>
      </c>
      <c r="E1307" s="1">
        <v>0</v>
      </c>
      <c r="F1307" s="1">
        <v>0</v>
      </c>
      <c r="G1307" s="2">
        <f t="shared" si="24"/>
        <v>65.474999999999994</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7275</v>
      </c>
      <c r="D1308" s="1">
        <f>'RAS-funkcijski'!E14</f>
        <v>0</v>
      </c>
      <c r="E1308" s="1">
        <v>0</v>
      </c>
      <c r="F1308" s="1">
        <v>0</v>
      </c>
      <c r="G1308" s="2">
        <f t="shared" si="24"/>
        <v>72.75</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77250</v>
      </c>
      <c r="D1316" s="1">
        <f>'RAS-funkcijski'!E22</f>
        <v>0</v>
      </c>
      <c r="E1316" s="1">
        <v>0</v>
      </c>
      <c r="F1316" s="1">
        <v>0</v>
      </c>
      <c r="G1316" s="2">
        <f t="shared" si="24"/>
        <v>1390.5</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77250</v>
      </c>
      <c r="D1318" s="1">
        <f>'RAS-funkcijski'!E24</f>
        <v>0</v>
      </c>
      <c r="E1318" s="1">
        <v>0</v>
      </c>
      <c r="F1318" s="1">
        <v>0</v>
      </c>
      <c r="G1318" s="2">
        <f t="shared" si="24"/>
        <v>1545</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320000</v>
      </c>
      <c r="D1322" s="1">
        <f>'RAS-funkcijski'!E28</f>
        <v>376500</v>
      </c>
      <c r="E1322" s="1">
        <v>0</v>
      </c>
      <c r="F1322" s="1">
        <v>0</v>
      </c>
      <c r="G1322" s="2">
        <f t="shared" si="24"/>
        <v>25752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320000</v>
      </c>
      <c r="D1324" s="1">
        <f>'RAS-funkcijski'!E30</f>
        <v>376500</v>
      </c>
      <c r="E1324" s="1">
        <v>0</v>
      </c>
      <c r="F1324" s="1">
        <v>0</v>
      </c>
      <c r="G1324" s="2">
        <f t="shared" si="24"/>
        <v>27898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1677594</v>
      </c>
      <c r="D1329" s="1">
        <f>'RAS-funkcijski'!E35</f>
        <v>1116345.32</v>
      </c>
      <c r="E1329" s="1">
        <v>0</v>
      </c>
      <c r="F1329" s="1">
        <v>0</v>
      </c>
      <c r="G1329" s="2">
        <f t="shared" si="24"/>
        <v>121218.82384</v>
      </c>
      <c r="H1329" s="2">
        <f t="shared" si="23"/>
        <v>0.32000000006519258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7974</v>
      </c>
      <c r="D1333" s="1">
        <f>'RAS-funkcijski'!E39</f>
        <v>0</v>
      </c>
      <c r="E1333" s="1">
        <v>0</v>
      </c>
      <c r="F1333" s="1">
        <v>0</v>
      </c>
      <c r="G1333" s="2">
        <f t="shared" si="24"/>
        <v>279.09000000000003</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7974</v>
      </c>
      <c r="D1334" s="1">
        <f>'RAS-funkcijski'!E40</f>
        <v>0</v>
      </c>
      <c r="E1334" s="1">
        <v>0</v>
      </c>
      <c r="F1334" s="1">
        <v>0</v>
      </c>
      <c r="G1334" s="2">
        <f t="shared" si="24"/>
        <v>287.06399999999996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1008140</v>
      </c>
      <c r="D1348" s="1">
        <f>'RAS-funkcijski'!E54</f>
        <v>486945.32</v>
      </c>
      <c r="E1348" s="1">
        <v>0</v>
      </c>
      <c r="F1348" s="1">
        <v>0</v>
      </c>
      <c r="G1348" s="2">
        <f t="shared" si="24"/>
        <v>99101.532000000007</v>
      </c>
      <c r="H1348" s="2">
        <f t="shared" si="27"/>
        <v>0.32000000000698492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866860</v>
      </c>
      <c r="D1349" s="1">
        <f>'RAS-funkcijski'!E55</f>
        <v>486945.32</v>
      </c>
      <c r="E1349" s="1">
        <v>0</v>
      </c>
      <c r="F1349" s="1">
        <v>0</v>
      </c>
      <c r="G1349" s="2">
        <f t="shared" si="24"/>
        <v>93878.28263999999</v>
      </c>
      <c r="H1349" s="2">
        <f t="shared" si="27"/>
        <v>0.32000000000698492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141280</v>
      </c>
      <c r="D1350" s="1">
        <f>'RAS-funkcijski'!E56</f>
        <v>0</v>
      </c>
      <c r="E1350" s="1">
        <v>0</v>
      </c>
      <c r="F1350" s="1">
        <v>0</v>
      </c>
      <c r="G1350" s="2">
        <f t="shared" si="24"/>
        <v>7346.5599999999995</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40000</v>
      </c>
      <c r="D1354" s="1">
        <f>'RAS-funkcijski'!E60</f>
        <v>0</v>
      </c>
      <c r="E1354" s="1">
        <v>0</v>
      </c>
      <c r="F1354" s="1">
        <v>0</v>
      </c>
      <c r="G1354" s="2">
        <f t="shared" si="24"/>
        <v>2240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594480</v>
      </c>
      <c r="D1355" s="1">
        <f>'RAS-funkcijski'!E61</f>
        <v>629400</v>
      </c>
      <c r="E1355" s="1">
        <v>0</v>
      </c>
      <c r="F1355" s="1">
        <v>0</v>
      </c>
      <c r="G1355" s="2">
        <f t="shared" si="24"/>
        <v>105636.96</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594480</v>
      </c>
      <c r="D1358" s="1">
        <f>'RAS-funkcijski'!E64</f>
        <v>629400</v>
      </c>
      <c r="E1358" s="1">
        <v>0</v>
      </c>
      <c r="F1358" s="1">
        <v>0</v>
      </c>
      <c r="G1358" s="2">
        <f t="shared" si="24"/>
        <v>111196.79999999999</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27000</v>
      </c>
      <c r="D1368" s="1">
        <f>'RAS-funkcijski'!E74</f>
        <v>0</v>
      </c>
      <c r="E1368" s="1">
        <v>0</v>
      </c>
      <c r="F1368" s="1">
        <v>0</v>
      </c>
      <c r="G1368" s="2">
        <f t="shared" si="24"/>
        <v>1890.0000000000002</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191615</v>
      </c>
      <c r="D1369" s="1">
        <f>'RAS-funkcijski'!E75</f>
        <v>359500</v>
      </c>
      <c r="E1369" s="1">
        <v>0</v>
      </c>
      <c r="F1369" s="1">
        <v>0</v>
      </c>
      <c r="G1369" s="2">
        <f t="shared" si="24"/>
        <v>64653.664999999994</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45478</v>
      </c>
      <c r="D1370" s="1">
        <f>'RAS-funkcijski'!E76</f>
        <v>45000</v>
      </c>
      <c r="E1370" s="1">
        <v>0</v>
      </c>
      <c r="F1370" s="1">
        <v>0</v>
      </c>
      <c r="G1370" s="2">
        <f t="shared" si="24"/>
        <v>9754.4159999999993</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34061</v>
      </c>
      <c r="D1371" s="1">
        <f>'RAS-funkcijski'!E77</f>
        <v>170000</v>
      </c>
      <c r="E1371" s="1">
        <v>0</v>
      </c>
      <c r="F1371" s="1">
        <v>0</v>
      </c>
      <c r="G1371" s="2">
        <f t="shared" si="24"/>
        <v>27306.453000000001</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112076</v>
      </c>
      <c r="D1375" s="1">
        <f>'RAS-funkcijski'!E81</f>
        <v>144500</v>
      </c>
      <c r="E1375" s="1">
        <v>0</v>
      </c>
      <c r="F1375" s="1">
        <v>0</v>
      </c>
      <c r="G1375" s="2">
        <f t="shared" si="24"/>
        <v>30882.851999999999</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4179712</v>
      </c>
      <c r="D1376" s="1">
        <f>'RAS-funkcijski'!E82</f>
        <v>5433050.6699999999</v>
      </c>
      <c r="E1376" s="1">
        <v>0</v>
      </c>
      <c r="F1376" s="1">
        <v>0</v>
      </c>
      <c r="G1376" s="2">
        <f t="shared" si="24"/>
        <v>1173573.4405199999</v>
      </c>
      <c r="H1376" s="2">
        <f t="shared" si="27"/>
        <v>0.33000000007450581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1475398.67</v>
      </c>
      <c r="E1377" s="1">
        <v>0</v>
      </c>
      <c r="F1377" s="1">
        <v>0</v>
      </c>
      <c r="G1377" s="2">
        <f t="shared" si="24"/>
        <v>233112.98986</v>
      </c>
      <c r="H1377" s="2">
        <f t="shared" si="27"/>
        <v>0.33000000007450581</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3227857</v>
      </c>
      <c r="D1378" s="1">
        <f>'RAS-funkcijski'!E84</f>
        <v>3147052</v>
      </c>
      <c r="E1378" s="1">
        <v>0</v>
      </c>
      <c r="F1378" s="1">
        <v>0</v>
      </c>
      <c r="G1378" s="2">
        <f t="shared" si="24"/>
        <v>761756.88</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600</v>
      </c>
      <c r="E1379" s="1">
        <v>0</v>
      </c>
      <c r="F1379" s="1">
        <v>0</v>
      </c>
      <c r="G1379" s="2">
        <f t="shared" si="24"/>
        <v>97.2</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486353</v>
      </c>
      <c r="D1380" s="1">
        <f>'RAS-funkcijski'!E86</f>
        <v>810000</v>
      </c>
      <c r="E1380" s="1">
        <v>0</v>
      </c>
      <c r="F1380" s="1">
        <v>0</v>
      </c>
      <c r="G1380" s="2">
        <f t="shared" si="24"/>
        <v>172720.946</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465502</v>
      </c>
      <c r="D1382" s="1">
        <f>'RAS-funkcijski'!E88</f>
        <v>0</v>
      </c>
      <c r="E1382" s="1">
        <v>0</v>
      </c>
      <c r="F1382" s="1">
        <v>0</v>
      </c>
      <c r="G1382" s="2">
        <f t="shared" si="24"/>
        <v>39102.168000000005</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18115</v>
      </c>
      <c r="D1383" s="1">
        <f>'RAS-funkcijski'!E89</f>
        <v>40000</v>
      </c>
      <c r="E1383" s="1">
        <v>0</v>
      </c>
      <c r="F1383" s="1">
        <v>0</v>
      </c>
      <c r="G1383" s="2">
        <f t="shared" si="24"/>
        <v>8339.7750000000015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18115</v>
      </c>
      <c r="D1400" s="1">
        <f>'RAS-funkcijski'!E106</f>
        <v>40000</v>
      </c>
      <c r="E1400" s="1">
        <v>0</v>
      </c>
      <c r="F1400" s="1">
        <v>0</v>
      </c>
      <c r="G1400" s="2">
        <f t="shared" si="24"/>
        <v>10007.73</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570348</v>
      </c>
      <c r="D1401" s="1">
        <f>'RAS-funkcijski'!E107</f>
        <v>1107178.1600000001</v>
      </c>
      <c r="E1401" s="1">
        <v>0</v>
      </c>
      <c r="F1401" s="1">
        <v>0</v>
      </c>
      <c r="G1401" s="2">
        <f t="shared" si="24"/>
        <v>286824.54496000003</v>
      </c>
      <c r="H1401" s="2">
        <f t="shared" si="27"/>
        <v>0.16000000014901161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172133</v>
      </c>
      <c r="D1402" s="1">
        <f>'RAS-funkcijski'!E108</f>
        <v>337700</v>
      </c>
      <c r="E1402" s="1">
        <v>0</v>
      </c>
      <c r="F1402" s="1">
        <v>0</v>
      </c>
      <c r="G1402" s="2">
        <f t="shared" si="24"/>
        <v>88143.431999999986</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356215</v>
      </c>
      <c r="D1403" s="1">
        <f>'RAS-funkcijski'!E109</f>
        <v>693178.16</v>
      </c>
      <c r="E1403" s="1">
        <v>0</v>
      </c>
      <c r="F1403" s="1">
        <v>0</v>
      </c>
      <c r="G1403" s="2">
        <f t="shared" si="24"/>
        <v>182969.98859999998</v>
      </c>
      <c r="H1403" s="2">
        <f t="shared" si="27"/>
        <v>0.16000000003259629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42000</v>
      </c>
      <c r="D1405" s="1">
        <f>'RAS-funkcijski'!E111</f>
        <v>76300</v>
      </c>
      <c r="E1405" s="1">
        <v>0</v>
      </c>
      <c r="F1405" s="1">
        <v>0</v>
      </c>
      <c r="G1405" s="2">
        <f t="shared" si="24"/>
        <v>20822.199999999997</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13704907</v>
      </c>
      <c r="D1408" s="1">
        <f>'RAS-funkcijski'!E114</f>
        <v>1944421.98</v>
      </c>
      <c r="E1408" s="1">
        <v>0</v>
      </c>
      <c r="F1408" s="1">
        <v>0</v>
      </c>
      <c r="G1408" s="2">
        <f t="shared" si="24"/>
        <v>1935312.6055999999</v>
      </c>
      <c r="H1408" s="2">
        <f t="shared" si="27"/>
        <v>2.0000000018626451E-2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13669907</v>
      </c>
      <c r="D1409" s="1">
        <f>'RAS-funkcijski'!E115</f>
        <v>1896421.98</v>
      </c>
      <c r="E1409" s="1">
        <v>0</v>
      </c>
      <c r="F1409" s="1">
        <v>0</v>
      </c>
      <c r="G1409" s="2">
        <f t="shared" si="24"/>
        <v>1938365.35656</v>
      </c>
      <c r="H1409" s="2">
        <f t="shared" si="27"/>
        <v>2.0000000018626451E-2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13654412</v>
      </c>
      <c r="D1410" s="1">
        <f>'RAS-funkcijski'!E116</f>
        <v>1896421.98</v>
      </c>
      <c r="E1410" s="1">
        <v>0</v>
      </c>
      <c r="F1410" s="1">
        <v>0</v>
      </c>
      <c r="G1410" s="2">
        <f t="shared" si="24"/>
        <v>1954092.6675200001</v>
      </c>
      <c r="H1410" s="2">
        <f t="shared" si="27"/>
        <v>2.0000000018626451E-2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15495</v>
      </c>
      <c r="D1411" s="1">
        <f>'RAS-funkcijski'!E117</f>
        <v>0</v>
      </c>
      <c r="E1411" s="1">
        <v>0</v>
      </c>
      <c r="F1411" s="1">
        <v>0</v>
      </c>
      <c r="G1411" s="2">
        <f t="shared" si="24"/>
        <v>1750.9349999999999</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35000</v>
      </c>
      <c r="D1412" s="1">
        <f>'RAS-funkcijski'!E118</f>
        <v>48000</v>
      </c>
      <c r="E1412" s="1">
        <v>0</v>
      </c>
      <c r="F1412" s="1">
        <v>0</v>
      </c>
      <c r="G1412" s="2">
        <f t="shared" si="24"/>
        <v>14934</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3000</v>
      </c>
      <c r="E1413" s="1">
        <v>0</v>
      </c>
      <c r="F1413" s="1">
        <v>0</v>
      </c>
      <c r="G1413" s="2">
        <f t="shared" si="24"/>
        <v>690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35000</v>
      </c>
      <c r="D1414" s="1">
        <f>'RAS-funkcijski'!E120</f>
        <v>45000</v>
      </c>
      <c r="E1414" s="1">
        <v>0</v>
      </c>
      <c r="F1414" s="1">
        <v>0</v>
      </c>
      <c r="G1414" s="2">
        <f t="shared" si="24"/>
        <v>14500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577201</v>
      </c>
      <c r="D1423" s="1">
        <f>'RAS-funkcijski'!E129</f>
        <v>568697.57000000007</v>
      </c>
      <c r="E1423" s="1">
        <v>0</v>
      </c>
      <c r="F1423" s="1">
        <v>0</v>
      </c>
      <c r="G1423" s="2">
        <f t="shared" si="24"/>
        <v>214324.51750000002</v>
      </c>
      <c r="H1423" s="2">
        <f t="shared" si="27"/>
        <v>0.42999999993480742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58925</v>
      </c>
      <c r="D1427" s="1">
        <f>'RAS-funkcijski'!E133</f>
        <v>0</v>
      </c>
      <c r="E1427" s="1">
        <v>0</v>
      </c>
      <c r="F1427" s="1">
        <v>0</v>
      </c>
      <c r="G1427" s="2">
        <f t="shared" si="24"/>
        <v>7601.3249999999998</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246261</v>
      </c>
      <c r="D1429" s="1">
        <f>'RAS-funkcijski'!E135</f>
        <v>45000</v>
      </c>
      <c r="E1429" s="1">
        <v>0</v>
      </c>
      <c r="F1429" s="1">
        <v>0</v>
      </c>
      <c r="G1429" s="2">
        <f t="shared" si="24"/>
        <v>44050.191000000006</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214245</v>
      </c>
      <c r="D1431" s="1">
        <f>'RAS-funkcijski'!E137</f>
        <v>0</v>
      </c>
      <c r="E1431" s="1">
        <v>0</v>
      </c>
      <c r="F1431" s="1">
        <v>0</v>
      </c>
      <c r="G1431" s="2">
        <f t="shared" si="24"/>
        <v>28494.585000000003</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57770</v>
      </c>
      <c r="D1432" s="1">
        <f>'RAS-funkcijski'!E138</f>
        <v>523697.57</v>
      </c>
      <c r="E1432" s="1">
        <v>0</v>
      </c>
      <c r="F1432" s="1">
        <v>0</v>
      </c>
      <c r="G1432" s="2">
        <f t="shared" si="24"/>
        <v>148092.12875999999</v>
      </c>
      <c r="H1432" s="2">
        <f t="shared" si="27"/>
        <v>0.42999999999301508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25130021</v>
      </c>
      <c r="D1435" s="13">
        <f>'RAS-funkcijski'!E141</f>
        <v>14273893.700000001</v>
      </c>
      <c r="E1435" s="13">
        <v>0</v>
      </c>
      <c r="F1435" s="13">
        <v>0</v>
      </c>
      <c r="G1435" s="14">
        <f t="shared" si="24"/>
        <v>7353859.7508000005</v>
      </c>
      <c r="H1435" s="14">
        <f t="shared" si="27"/>
        <v>0.29999999888241291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186908</v>
      </c>
      <c r="D1436" s="6">
        <f>'P-VRIO'!E5</f>
        <v>0</v>
      </c>
      <c r="E1436" s="6">
        <v>0</v>
      </c>
      <c r="F1436" s="6">
        <v>0</v>
      </c>
      <c r="G1436" s="7">
        <f t="shared" si="24"/>
        <v>186.90800000000002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186908</v>
      </c>
      <c r="D1453" s="1">
        <f>'P-VRIO'!E22</f>
        <v>0</v>
      </c>
      <c r="E1453" s="1">
        <v>0</v>
      </c>
      <c r="F1453" s="1">
        <v>0</v>
      </c>
      <c r="G1453" s="2">
        <f t="shared" si="24"/>
        <v>3364.3439999999996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186908</v>
      </c>
      <c r="D1454" s="1">
        <f>'P-VRIO'!E23</f>
        <v>0</v>
      </c>
      <c r="E1454" s="1">
        <v>0</v>
      </c>
      <c r="F1454" s="1">
        <v>0</v>
      </c>
      <c r="G1454" s="2">
        <f t="shared" si="24"/>
        <v>3551.252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186908</v>
      </c>
      <c r="D1456" s="1">
        <f>'P-VRIO'!E25</f>
        <v>0</v>
      </c>
      <c r="E1456" s="1">
        <v>0</v>
      </c>
      <c r="F1456" s="1">
        <v>0</v>
      </c>
      <c r="G1456" s="2">
        <f t="shared" si="24"/>
        <v>3925.0680000000002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11441284.939999999</v>
      </c>
      <c r="D1480" s="6"/>
      <c r="E1480" s="6">
        <v>0</v>
      </c>
      <c r="F1480" s="6">
        <v>0</v>
      </c>
      <c r="G1480" s="7">
        <f t="shared" ref="G1480:G1580" si="34">B1480/1000*C1480</f>
        <v>11441.28494</v>
      </c>
      <c r="H1480" s="7">
        <f t="shared" ref="H1480:H1580" si="35">ABS(C1480-ROUND(C1480,0))</f>
        <v>6.0000000521540642E-2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15594633.65</v>
      </c>
      <c r="D1481" s="1">
        <v>0</v>
      </c>
      <c r="E1481" s="1">
        <v>0</v>
      </c>
      <c r="F1481" s="1">
        <v>0</v>
      </c>
      <c r="G1481" s="2">
        <f t="shared" si="34"/>
        <v>31189.267300000003</v>
      </c>
      <c r="H1481" s="2">
        <f t="shared" si="35"/>
        <v>0.34999999962747097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11144404.32</v>
      </c>
      <c r="D1483" s="1">
        <v>0</v>
      </c>
      <c r="E1483" s="1">
        <v>0</v>
      </c>
      <c r="F1483" s="1">
        <v>0</v>
      </c>
      <c r="G1483" s="2">
        <f t="shared" si="34"/>
        <v>44577.617279999999</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4062656.28</v>
      </c>
      <c r="D1484" s="1">
        <v>0</v>
      </c>
      <c r="E1484" s="1">
        <v>0</v>
      </c>
      <c r="F1484" s="1">
        <v>0</v>
      </c>
      <c r="G1484" s="2">
        <f t="shared" si="34"/>
        <v>20313.2814</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4415971.8099999996</v>
      </c>
      <c r="D1485" s="1">
        <v>0</v>
      </c>
      <c r="E1485" s="1">
        <v>0</v>
      </c>
      <c r="F1485" s="1">
        <v>0</v>
      </c>
      <c r="G1485" s="2">
        <f t="shared" si="34"/>
        <v>26495.830859999998</v>
      </c>
      <c r="H1485" s="2">
        <f t="shared" si="35"/>
        <v>0.19000000040978193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1390544.5</v>
      </c>
      <c r="D1486" s="1">
        <v>0</v>
      </c>
      <c r="E1486" s="1">
        <v>0</v>
      </c>
      <c r="F1486" s="1">
        <v>0</v>
      </c>
      <c r="G1486" s="2">
        <f t="shared" si="34"/>
        <v>9733.8114999999998</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651464.4</v>
      </c>
      <c r="D1487" s="1">
        <v>0</v>
      </c>
      <c r="E1487" s="1">
        <v>0</v>
      </c>
      <c r="F1487" s="1">
        <v>0</v>
      </c>
      <c r="G1487" s="2">
        <f t="shared" si="34"/>
        <v>5211.7152000000006</v>
      </c>
      <c r="H1487" s="2">
        <f t="shared" si="35"/>
        <v>0.40000000002328306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27485.31</v>
      </c>
      <c r="D1488" s="1">
        <v>0</v>
      </c>
      <c r="E1488" s="1">
        <v>0</v>
      </c>
      <c r="F1488" s="1">
        <v>0</v>
      </c>
      <c r="G1488" s="2">
        <f>B1488/1000*C1488</f>
        <v>247.36778999999999</v>
      </c>
      <c r="H1488" s="2">
        <f>ABS(C1488-ROUND(C1488,0))</f>
        <v>0.31000000000130967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244486.42</v>
      </c>
      <c r="D1489" s="1">
        <v>0</v>
      </c>
      <c r="E1489" s="1">
        <v>0</v>
      </c>
      <c r="F1489" s="1">
        <v>0</v>
      </c>
      <c r="G1489" s="2">
        <f t="shared" si="34"/>
        <v>2444.8642</v>
      </c>
      <c r="H1489" s="2">
        <f t="shared" si="35"/>
        <v>0.42000000001280569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351795.6</v>
      </c>
      <c r="D1491" s="1">
        <v>0</v>
      </c>
      <c r="E1491" s="1">
        <v>0</v>
      </c>
      <c r="F1491" s="1">
        <v>0</v>
      </c>
      <c r="G1491" s="2">
        <f t="shared" si="34"/>
        <v>4221.5472</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3129983.44</v>
      </c>
      <c r="D1492" s="1">
        <v>0</v>
      </c>
      <c r="E1492" s="1">
        <v>0</v>
      </c>
      <c r="F1492" s="1">
        <v>0</v>
      </c>
      <c r="G1492" s="2">
        <f t="shared" si="34"/>
        <v>40689.784719999996</v>
      </c>
      <c r="H1492" s="2">
        <f t="shared" si="35"/>
        <v>0.43999999994412065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1320245.8899999999</v>
      </c>
      <c r="D1493" s="1">
        <v>0</v>
      </c>
      <c r="E1493" s="1">
        <v>0</v>
      </c>
      <c r="F1493" s="1">
        <v>0</v>
      </c>
      <c r="G1493" s="2">
        <f t="shared" si="34"/>
        <v>18483.442459999998</v>
      </c>
      <c r="H1493" s="2">
        <f t="shared" si="35"/>
        <v>0.11000000010244548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1320245.8899999999</v>
      </c>
      <c r="D1497" s="1">
        <v>0</v>
      </c>
      <c r="E1497" s="1">
        <v>0</v>
      </c>
      <c r="F1497" s="1">
        <v>0</v>
      </c>
      <c r="G1497" s="2">
        <f t="shared" si="34"/>
        <v>23764.426019999995</v>
      </c>
      <c r="H1497" s="2">
        <f t="shared" si="35"/>
        <v>0.11000000010244548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19789339.399999999</v>
      </c>
      <c r="D1499" s="1">
        <v>0</v>
      </c>
      <c r="E1499" s="1">
        <v>0</v>
      </c>
      <c r="F1499" s="1">
        <v>0</v>
      </c>
      <c r="G1499" s="2">
        <f t="shared" si="34"/>
        <v>395786.788</v>
      </c>
      <c r="H1499" s="2">
        <f t="shared" si="35"/>
        <v>0.39999999850988388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11278430.389999999</v>
      </c>
      <c r="D1501" s="1">
        <v>0</v>
      </c>
      <c r="E1501" s="1">
        <v>0</v>
      </c>
      <c r="F1501" s="1">
        <v>0</v>
      </c>
      <c r="G1501" s="2">
        <f t="shared" si="34"/>
        <v>248125.46857999996</v>
      </c>
      <c r="H1501" s="2">
        <f t="shared" si="35"/>
        <v>0.3899999987334013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4062656.28</v>
      </c>
      <c r="D1502" s="1">
        <v>0</v>
      </c>
      <c r="E1502" s="1">
        <v>0</v>
      </c>
      <c r="F1502" s="1">
        <v>0</v>
      </c>
      <c r="G1502" s="2">
        <f t="shared" si="34"/>
        <v>93441.094440000001</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4548808.99</v>
      </c>
      <c r="D1503" s="1">
        <v>0</v>
      </c>
      <c r="E1503" s="1">
        <v>0</v>
      </c>
      <c r="F1503" s="1">
        <v>0</v>
      </c>
      <c r="G1503" s="2">
        <f t="shared" si="34"/>
        <v>109171.41576</v>
      </c>
      <c r="H1503" s="2">
        <f t="shared" si="35"/>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1393761.67</v>
      </c>
      <c r="D1504" s="1">
        <v>0</v>
      </c>
      <c r="E1504" s="1">
        <v>0</v>
      </c>
      <c r="F1504" s="1">
        <v>0</v>
      </c>
      <c r="G1504" s="2">
        <f t="shared" si="34"/>
        <v>34844.041749999997</v>
      </c>
      <c r="H1504" s="2">
        <f t="shared" si="35"/>
        <v>0.33000000007450581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651464.4</v>
      </c>
      <c r="D1505" s="1">
        <v>0</v>
      </c>
      <c r="E1505" s="1">
        <v>0</v>
      </c>
      <c r="F1505" s="1">
        <v>0</v>
      </c>
      <c r="G1505" s="2">
        <f t="shared" si="34"/>
        <v>16938.074400000001</v>
      </c>
      <c r="H1505" s="2">
        <f t="shared" si="35"/>
        <v>0.40000000002328306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34174.54</v>
      </c>
      <c r="D1506" s="1">
        <v>0</v>
      </c>
      <c r="E1506" s="1">
        <v>0</v>
      </c>
      <c r="F1506" s="1">
        <v>0</v>
      </c>
      <c r="G1506" s="2">
        <f>B1506/1000*C1506</f>
        <v>922.71258</v>
      </c>
      <c r="H1506" s="2">
        <f>ABS(C1506-ROUND(C1506,0))</f>
        <v>0.45999999999912689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244486.42</v>
      </c>
      <c r="D1507" s="1">
        <v>0</v>
      </c>
      <c r="E1507" s="1">
        <v>0</v>
      </c>
      <c r="F1507" s="1">
        <v>0</v>
      </c>
      <c r="G1507" s="2">
        <f t="shared" si="34"/>
        <v>6845.6197600000005</v>
      </c>
      <c r="H1507" s="2">
        <f t="shared" si="35"/>
        <v>0.42000000001280569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343078.09</v>
      </c>
      <c r="D1509" s="1">
        <v>0</v>
      </c>
      <c r="E1509" s="1">
        <v>0</v>
      </c>
      <c r="F1509" s="1">
        <v>0</v>
      </c>
      <c r="G1509" s="2">
        <f t="shared" si="34"/>
        <v>10292.342700000001</v>
      </c>
      <c r="H1509" s="2">
        <f t="shared" si="35"/>
        <v>9.0000000025611371E-2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5175364.6100000003</v>
      </c>
      <c r="D1510" s="1">
        <v>0</v>
      </c>
      <c r="E1510" s="1">
        <v>0</v>
      </c>
      <c r="F1510" s="1">
        <v>0</v>
      </c>
      <c r="G1510" s="2">
        <f t="shared" si="34"/>
        <v>160436.30291</v>
      </c>
      <c r="H1510" s="2">
        <f t="shared" si="35"/>
        <v>0.38999999966472387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3335544.4</v>
      </c>
      <c r="D1511" s="1">
        <v>0</v>
      </c>
      <c r="E1511" s="1">
        <v>0</v>
      </c>
      <c r="F1511" s="1">
        <v>0</v>
      </c>
      <c r="G1511" s="2">
        <f t="shared" si="34"/>
        <v>106737.42079999999</v>
      </c>
      <c r="H1511" s="2">
        <f t="shared" si="35"/>
        <v>0.39999999990686774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3335544.4</v>
      </c>
      <c r="D1515" s="1">
        <v>0</v>
      </c>
      <c r="E1515" s="1">
        <v>0</v>
      </c>
      <c r="F1515" s="1">
        <v>0</v>
      </c>
      <c r="G1515" s="2">
        <f t="shared" si="34"/>
        <v>120079.59839999999</v>
      </c>
      <c r="H1515" s="2">
        <f t="shared" si="35"/>
        <v>0.39999999990686774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7246579.1900000013</v>
      </c>
      <c r="D1517" s="1">
        <v>0</v>
      </c>
      <c r="E1517" s="1">
        <v>0</v>
      </c>
      <c r="F1517" s="1">
        <v>0</v>
      </c>
      <c r="G1517" s="2">
        <f t="shared" si="34"/>
        <v>275370.00922000007</v>
      </c>
      <c r="H1517" s="2">
        <f t="shared" si="35"/>
        <v>0.19000000134110451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7246579.1899999995</v>
      </c>
      <c r="D1576" s="1">
        <v>0</v>
      </c>
      <c r="E1576" s="1">
        <v>0</v>
      </c>
      <c r="F1576" s="1">
        <v>0</v>
      </c>
      <c r="G1576" s="2">
        <f t="shared" si="34"/>
        <v>702918.18143</v>
      </c>
      <c r="H1576" s="2">
        <f t="shared" si="35"/>
        <v>0.18999999947845936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573440.43000000005</v>
      </c>
      <c r="D1578" s="1">
        <v>0</v>
      </c>
      <c r="E1578" s="1">
        <v>0</v>
      </c>
      <c r="F1578" s="1">
        <v>0</v>
      </c>
      <c r="G1578" s="2">
        <f t="shared" si="34"/>
        <v>56770.60257000001</v>
      </c>
      <c r="H1578" s="2">
        <f t="shared" si="35"/>
        <v>0.43000000005122274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428161.33</v>
      </c>
      <c r="D1579" s="1">
        <v>0</v>
      </c>
      <c r="E1579" s="1">
        <v>0</v>
      </c>
      <c r="F1579" s="1">
        <v>0</v>
      </c>
      <c r="G1579" s="2">
        <f t="shared" si="34"/>
        <v>42816.133000000002</v>
      </c>
      <c r="H1579" s="2">
        <f t="shared" si="35"/>
        <v>0.33000000001629815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6244977.4299999997</v>
      </c>
      <c r="D1580" s="13">
        <v>0</v>
      </c>
      <c r="E1580" s="13">
        <v>0</v>
      </c>
      <c r="F1580" s="13">
        <v>0</v>
      </c>
      <c r="G1580" s="14">
        <f t="shared" si="34"/>
        <v>630742.72042999999</v>
      </c>
      <c r="H1580" s="14">
        <f t="shared" si="35"/>
        <v>0.42999999970197678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29574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15691129</v>
      </c>
      <c r="I16" s="172">
        <f>'PR-RAS'!E6</f>
        <v>17515924.25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9126333</v>
      </c>
      <c r="I17" s="172">
        <f>'PR-RAS'!E151</f>
        <v>11142836.880000001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2334628</v>
      </c>
      <c r="I19" s="173">
        <f>'PR-RAS'!E646</f>
        <v>762112.73000000231</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92571434</v>
      </c>
      <c r="I20" s="175">
        <f>BILANCA!E7</f>
        <v>91956089.320000008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13936766</v>
      </c>
      <c r="I21" s="177">
        <f>BILANCA!E68</f>
        <v>11923963.93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11441285</v>
      </c>
      <c r="I22" s="177">
        <f>BILANCA!E176</f>
        <v>7253175.1999999993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95066915</v>
      </c>
      <c r="I23" s="179">
        <f>BILANCA!E237</f>
        <v>96626878.049999982</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3813279</v>
      </c>
      <c r="I24" s="175">
        <f>'RAS-funkcijski'!E5</f>
        <v>3328200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1677594</v>
      </c>
      <c r="I25" s="177">
        <f>'RAS-funkcijski'!E35</f>
        <v>1116345.32</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465502</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13704907</v>
      </c>
      <c r="I27" s="177">
        <f>'RAS-funkcijski'!E114</f>
        <v>1944421.98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25130021</v>
      </c>
      <c r="I28" s="181">
        <f>'RAS-funkcijski'!E141</f>
        <v>14273893.700000001</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186908</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186908</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11441284.939999999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7246579.1900000013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7246579.1899999995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7" zoomScale="130" zoomScaleNormal="130" workbookViewId="0">
      <selection activeCell="C413" sqref="C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15691129</v>
      </c>
      <c r="E6" s="53">
        <f>E7+E44+E50+E82+E106+E124+E133+E139</f>
        <v>17515924.25</v>
      </c>
      <c r="F6" s="54">
        <f t="shared" ref="F6:F131" si="0">IF(D6&lt;&gt;0,IF(E6/D6&gt;=100,"&gt;&gt;100",E6/D6*100),"-")</f>
        <v>111.62947070284108</v>
      </c>
    </row>
    <row r="7" spans="1:25" ht="12.75" customHeight="1" x14ac:dyDescent="0.2">
      <c r="A7" s="55">
        <v>61</v>
      </c>
      <c r="B7" s="307" t="s">
        <v>56</v>
      </c>
      <c r="C7" s="52" t="s">
        <v>57</v>
      </c>
      <c r="D7" s="53">
        <f t="shared" ref="D7:E7" si="1">D8+D17+D23+D29+D37+D40</f>
        <v>7486513</v>
      </c>
      <c r="E7" s="53">
        <f t="shared" si="1"/>
        <v>8130743.5900000008</v>
      </c>
      <c r="F7" s="54">
        <f t="shared" si="0"/>
        <v>108.60521567250333</v>
      </c>
    </row>
    <row r="8" spans="1:25" ht="12.75" customHeight="1" x14ac:dyDescent="0.2">
      <c r="A8" s="55">
        <v>611</v>
      </c>
      <c r="B8" s="87" t="s">
        <v>58</v>
      </c>
      <c r="C8" s="52" t="s">
        <v>59</v>
      </c>
      <c r="D8" s="53">
        <f t="shared" ref="D8:E8" si="2">SUM(D9:D14)-D15-D16</f>
        <v>1992391</v>
      </c>
      <c r="E8" s="53">
        <f t="shared" si="2"/>
        <v>2244544.33</v>
      </c>
      <c r="F8" s="54">
        <f t="shared" si="0"/>
        <v>112.65581555026097</v>
      </c>
    </row>
    <row r="9" spans="1:25" ht="12.75" customHeight="1" x14ac:dyDescent="0.2">
      <c r="A9" s="55">
        <v>6111</v>
      </c>
      <c r="B9" s="87" t="s">
        <v>60</v>
      </c>
      <c r="C9" s="52" t="s">
        <v>61</v>
      </c>
      <c r="D9" s="244">
        <v>1992391</v>
      </c>
      <c r="E9" s="244">
        <v>2244544.33</v>
      </c>
      <c r="F9" s="54">
        <f t="shared" si="0"/>
        <v>112.65581555026097</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5338876</v>
      </c>
      <c r="E23" s="53">
        <f t="shared" si="4"/>
        <v>5685917.8200000003</v>
      </c>
      <c r="F23" s="54">
        <f t="shared" si="0"/>
        <v>106.50027871035029</v>
      </c>
    </row>
    <row r="24" spans="1:6" ht="12.75" customHeight="1" x14ac:dyDescent="0.2">
      <c r="A24" s="55">
        <v>6131</v>
      </c>
      <c r="B24" s="87" t="s">
        <v>90</v>
      </c>
      <c r="C24" s="52" t="s">
        <v>91</v>
      </c>
      <c r="D24" s="244">
        <v>1088931</v>
      </c>
      <c r="E24" s="244">
        <v>955854.77</v>
      </c>
      <c r="F24" s="54">
        <f t="shared" si="0"/>
        <v>87.779186192697239</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4249945</v>
      </c>
      <c r="E27" s="244">
        <v>4730063.05</v>
      </c>
      <c r="F27" s="54">
        <f t="shared" si="0"/>
        <v>111.29704149112519</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155246</v>
      </c>
      <c r="E29" s="53">
        <f t="shared" si="5"/>
        <v>199431.44</v>
      </c>
      <c r="F29" s="54">
        <f t="shared" si="0"/>
        <v>128.46156422709765</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152699</v>
      </c>
      <c r="E31" s="244">
        <v>199431.44</v>
      </c>
      <c r="F31" s="54">
        <f t="shared" si="0"/>
        <v>130.60428686500893</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v>2547</v>
      </c>
      <c r="E34" s="244"/>
      <c r="F34" s="54">
        <f t="shared" si="0"/>
        <v>0</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850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v>850</v>
      </c>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3916763</v>
      </c>
      <c r="E50" s="53">
        <f>E51+E54+E59+E62+E65+E68+E71+E74+E77</f>
        <v>5258717.43</v>
      </c>
      <c r="F50" s="54">
        <f t="shared" si="0"/>
        <v>134.26182360280669</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1340170</v>
      </c>
      <c r="E59" s="53">
        <f t="shared" si="12"/>
        <v>1611557.5</v>
      </c>
      <c r="F59" s="54">
        <f t="shared" si="0"/>
        <v>120.25022944850281</v>
      </c>
    </row>
    <row r="60" spans="1:6" ht="24" x14ac:dyDescent="0.2">
      <c r="A60" s="55">
        <v>6331</v>
      </c>
      <c r="B60" s="88" t="s">
        <v>162</v>
      </c>
      <c r="C60" s="52" t="s">
        <v>163</v>
      </c>
      <c r="D60" s="244">
        <v>81870</v>
      </c>
      <c r="E60" s="244">
        <v>679537.5</v>
      </c>
      <c r="F60" s="54">
        <f t="shared" si="0"/>
        <v>830.02015390252848</v>
      </c>
    </row>
    <row r="61" spans="1:6" ht="24" x14ac:dyDescent="0.2">
      <c r="A61" s="55">
        <v>6332</v>
      </c>
      <c r="B61" s="88" t="s">
        <v>164</v>
      </c>
      <c r="C61" s="52" t="s">
        <v>165</v>
      </c>
      <c r="D61" s="244">
        <v>1258300</v>
      </c>
      <c r="E61" s="244">
        <v>932020</v>
      </c>
      <c r="F61" s="54">
        <f t="shared" si="0"/>
        <v>74.069776682826046</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2576593</v>
      </c>
      <c r="E74" s="53">
        <f t="shared" si="17"/>
        <v>3647159.93</v>
      </c>
      <c r="F74" s="54">
        <f t="shared" si="0"/>
        <v>141.54971041216055</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2576593</v>
      </c>
      <c r="E76" s="244">
        <v>3647159.93</v>
      </c>
      <c r="F76" s="54">
        <f t="shared" si="0"/>
        <v>141.54971041216055</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893402</v>
      </c>
      <c r="E82" s="53">
        <f t="shared" si="19"/>
        <v>725510.17999999993</v>
      </c>
      <c r="F82" s="54">
        <f t="shared" si="0"/>
        <v>81.207584043913045</v>
      </c>
    </row>
    <row r="83" spans="1:6" ht="12.75" customHeight="1" x14ac:dyDescent="0.2">
      <c r="A83" s="55">
        <v>641</v>
      </c>
      <c r="B83" s="87" t="s">
        <v>208</v>
      </c>
      <c r="C83" s="52" t="s">
        <v>209</v>
      </c>
      <c r="D83" s="53">
        <f t="shared" ref="D83:E83" si="20">SUM(D84:D90)</f>
        <v>66</v>
      </c>
      <c r="E83" s="53">
        <f t="shared" si="20"/>
        <v>1.46</v>
      </c>
      <c r="F83" s="54">
        <f t="shared" si="0"/>
        <v>2.2121212121212119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66</v>
      </c>
      <c r="E85" s="244">
        <v>1.46</v>
      </c>
      <c r="F85" s="54">
        <f t="shared" si="0"/>
        <v>2.2121212121212119</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893336</v>
      </c>
      <c r="E91" s="53">
        <f t="shared" si="21"/>
        <v>725508.72</v>
      </c>
      <c r="F91" s="54">
        <f t="shared" si="0"/>
        <v>81.213420258446988</v>
      </c>
    </row>
    <row r="92" spans="1:6" ht="12.75" customHeight="1" x14ac:dyDescent="0.2">
      <c r="A92" s="55">
        <v>6421</v>
      </c>
      <c r="B92" s="87" t="s">
        <v>226</v>
      </c>
      <c r="C92" s="52" t="s">
        <v>227</v>
      </c>
      <c r="D92" s="244">
        <v>193441</v>
      </c>
      <c r="E92" s="244">
        <v>49630</v>
      </c>
      <c r="F92" s="54">
        <f t="shared" si="0"/>
        <v>25.656401693539632</v>
      </c>
    </row>
    <row r="93" spans="1:6" ht="12.75" customHeight="1" x14ac:dyDescent="0.2">
      <c r="A93" s="55">
        <v>6422</v>
      </c>
      <c r="B93" s="87" t="s">
        <v>228</v>
      </c>
      <c r="C93" s="52" t="s">
        <v>229</v>
      </c>
      <c r="D93" s="244">
        <v>85101</v>
      </c>
      <c r="E93" s="244">
        <v>185279.33</v>
      </c>
      <c r="F93" s="54">
        <f t="shared" si="0"/>
        <v>217.71698334919679</v>
      </c>
    </row>
    <row r="94" spans="1:6" ht="12.75" customHeight="1" x14ac:dyDescent="0.2">
      <c r="A94" s="55">
        <v>6423</v>
      </c>
      <c r="B94" s="87" t="s">
        <v>230</v>
      </c>
      <c r="C94" s="52" t="s">
        <v>231</v>
      </c>
      <c r="D94" s="244">
        <v>259594</v>
      </c>
      <c r="E94" s="244">
        <v>262955.96999999997</v>
      </c>
      <c r="F94" s="54">
        <f t="shared" si="0"/>
        <v>101.29508771389169</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355200</v>
      </c>
      <c r="E97" s="244">
        <v>227643.42</v>
      </c>
      <c r="F97" s="54">
        <f t="shared" si="0"/>
        <v>64.088800675675685</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2412199</v>
      </c>
      <c r="E106" s="53">
        <f t="shared" si="23"/>
        <v>3069930.04</v>
      </c>
      <c r="F106" s="54">
        <f t="shared" si="0"/>
        <v>127.26686479846812</v>
      </c>
    </row>
    <row r="107" spans="1:6" ht="12.75" customHeight="1" x14ac:dyDescent="0.2">
      <c r="A107" s="55">
        <v>651</v>
      </c>
      <c r="B107" s="87" t="s">
        <v>256</v>
      </c>
      <c r="C107" s="52" t="s">
        <v>257</v>
      </c>
      <c r="D107" s="53">
        <f t="shared" ref="D107:E107" si="24">SUM(D108:D111)</f>
        <v>109481</v>
      </c>
      <c r="E107" s="53">
        <f t="shared" si="24"/>
        <v>160871.29999999999</v>
      </c>
      <c r="F107" s="54">
        <f t="shared" si="0"/>
        <v>146.93992564919941</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v>592</v>
      </c>
      <c r="E110" s="244">
        <v>76.680000000000007</v>
      </c>
      <c r="F110" s="54">
        <f t="shared" si="0"/>
        <v>12.952702702702704</v>
      </c>
    </row>
    <row r="111" spans="1:6" ht="12.75" customHeight="1" x14ac:dyDescent="0.2">
      <c r="A111" s="55">
        <v>6514</v>
      </c>
      <c r="B111" s="87" t="s">
        <v>264</v>
      </c>
      <c r="C111" s="52" t="s">
        <v>265</v>
      </c>
      <c r="D111" s="244">
        <v>108889</v>
      </c>
      <c r="E111" s="244">
        <v>160794.62</v>
      </c>
      <c r="F111" s="54">
        <f t="shared" si="0"/>
        <v>147.66837788941032</v>
      </c>
    </row>
    <row r="112" spans="1:6" ht="12.75" customHeight="1" x14ac:dyDescent="0.2">
      <c r="A112" s="55">
        <v>652</v>
      </c>
      <c r="B112" s="87" t="s">
        <v>266</v>
      </c>
      <c r="C112" s="52" t="s">
        <v>267</v>
      </c>
      <c r="D112" s="53">
        <f t="shared" ref="D112:E112" si="25">SUM(D113:D119)</f>
        <v>114020</v>
      </c>
      <c r="E112" s="53">
        <f t="shared" si="25"/>
        <v>348835.44</v>
      </c>
      <c r="F112" s="54">
        <f t="shared" si="0"/>
        <v>305.94232590773549</v>
      </c>
    </row>
    <row r="113" spans="1:6" ht="12.75" customHeight="1" x14ac:dyDescent="0.2">
      <c r="A113" s="55">
        <v>6521</v>
      </c>
      <c r="B113" s="87" t="s">
        <v>268</v>
      </c>
      <c r="C113" s="52" t="s">
        <v>269</v>
      </c>
      <c r="D113" s="244">
        <v>7695</v>
      </c>
      <c r="E113" s="244">
        <v>8419.5300000000007</v>
      </c>
      <c r="F113" s="54">
        <f t="shared" si="0"/>
        <v>109.41559454191034</v>
      </c>
    </row>
    <row r="114" spans="1:6" ht="12.75" customHeight="1" x14ac:dyDescent="0.2">
      <c r="A114" s="55">
        <v>6522</v>
      </c>
      <c r="B114" s="87" t="s">
        <v>270</v>
      </c>
      <c r="C114" s="52" t="s">
        <v>271</v>
      </c>
      <c r="D114" s="244">
        <v>2695</v>
      </c>
      <c r="E114" s="244">
        <v>2991.97</v>
      </c>
      <c r="F114" s="54">
        <f t="shared" si="0"/>
        <v>111.01929499072357</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103630</v>
      </c>
      <c r="E117" s="244">
        <v>337423.94</v>
      </c>
      <c r="F117" s="54">
        <f t="shared" si="0"/>
        <v>325.60449676734538</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2188698</v>
      </c>
      <c r="E120" s="53">
        <f t="shared" si="26"/>
        <v>2560223.2999999998</v>
      </c>
      <c r="F120" s="54">
        <f t="shared" si="0"/>
        <v>116.97471738905961</v>
      </c>
    </row>
    <row r="121" spans="1:6" ht="12.75" customHeight="1" x14ac:dyDescent="0.2">
      <c r="A121" s="55">
        <v>6531</v>
      </c>
      <c r="B121" s="87" t="s">
        <v>284</v>
      </c>
      <c r="C121" s="52" t="s">
        <v>285</v>
      </c>
      <c r="D121" s="244">
        <v>1074095</v>
      </c>
      <c r="E121" s="244">
        <v>1348327.79</v>
      </c>
      <c r="F121" s="54">
        <f t="shared" si="0"/>
        <v>125.53152095485036</v>
      </c>
    </row>
    <row r="122" spans="1:6" ht="12.75" customHeight="1" x14ac:dyDescent="0.2">
      <c r="A122" s="55">
        <v>6532</v>
      </c>
      <c r="B122" s="87" t="s">
        <v>286</v>
      </c>
      <c r="C122" s="52" t="s">
        <v>287</v>
      </c>
      <c r="D122" s="244">
        <v>1114603</v>
      </c>
      <c r="E122" s="244">
        <v>1211895.51</v>
      </c>
      <c r="F122" s="54">
        <f t="shared" si="0"/>
        <v>108.72889360606422</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971629</v>
      </c>
      <c r="E124" s="53">
        <f t="shared" si="27"/>
        <v>321760</v>
      </c>
      <c r="F124" s="54">
        <f t="shared" si="0"/>
        <v>33.11552043012302</v>
      </c>
    </row>
    <row r="125" spans="1:6" ht="12.75" customHeight="1" x14ac:dyDescent="0.2">
      <c r="A125" s="55">
        <v>661</v>
      </c>
      <c r="B125" s="88" t="s">
        <v>292</v>
      </c>
      <c r="C125" s="52" t="s">
        <v>293</v>
      </c>
      <c r="D125" s="53">
        <f t="shared" ref="D125:E125" si="28">SUM(D126:D127)</f>
        <v>0</v>
      </c>
      <c r="E125" s="53">
        <f t="shared" si="28"/>
        <v>27436</v>
      </c>
      <c r="F125" s="54" t="str">
        <f t="shared" si="0"/>
        <v>-</v>
      </c>
    </row>
    <row r="126" spans="1:6" ht="12.75" customHeight="1" x14ac:dyDescent="0.2">
      <c r="A126" s="55">
        <v>6614</v>
      </c>
      <c r="B126" s="88" t="s">
        <v>294</v>
      </c>
      <c r="C126" s="52" t="s">
        <v>295</v>
      </c>
      <c r="D126" s="244"/>
      <c r="E126" s="244">
        <v>27436</v>
      </c>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971629</v>
      </c>
      <c r="E128" s="53">
        <f t="shared" si="29"/>
        <v>294324</v>
      </c>
      <c r="F128" s="54">
        <f t="shared" si="0"/>
        <v>30.291808910602708</v>
      </c>
    </row>
    <row r="129" spans="1:6" ht="12.75" customHeight="1" x14ac:dyDescent="0.2">
      <c r="A129" s="55">
        <v>6631</v>
      </c>
      <c r="B129" s="88" t="s">
        <v>300</v>
      </c>
      <c r="C129" s="52" t="s">
        <v>301</v>
      </c>
      <c r="D129" s="244">
        <v>10000</v>
      </c>
      <c r="E129" s="244">
        <v>9000</v>
      </c>
      <c r="F129" s="54">
        <f t="shared" si="0"/>
        <v>90</v>
      </c>
    </row>
    <row r="130" spans="1:6" ht="12.75" customHeight="1" x14ac:dyDescent="0.2">
      <c r="A130" s="55">
        <v>6632</v>
      </c>
      <c r="B130" s="234" t="s">
        <v>302</v>
      </c>
      <c r="C130" s="52" t="s">
        <v>303</v>
      </c>
      <c r="D130" s="244">
        <v>961629</v>
      </c>
      <c r="E130" s="244">
        <v>285324</v>
      </c>
      <c r="F130" s="54">
        <f t="shared" si="0"/>
        <v>29.67090218784999</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10623</v>
      </c>
      <c r="E139" s="53">
        <f t="shared" si="33"/>
        <v>9263.01</v>
      </c>
      <c r="F139" s="54">
        <f t="shared" si="31"/>
        <v>87.197684269980229</v>
      </c>
    </row>
    <row r="140" spans="1:6" ht="12.75" customHeight="1" x14ac:dyDescent="0.2">
      <c r="A140" s="55">
        <v>681</v>
      </c>
      <c r="B140" s="87" t="s">
        <v>322</v>
      </c>
      <c r="C140" s="52" t="s">
        <v>323</v>
      </c>
      <c r="D140" s="53">
        <f t="shared" ref="D140:E140" si="34">SUM(D141:D149)</f>
        <v>10623</v>
      </c>
      <c r="E140" s="53">
        <f t="shared" si="34"/>
        <v>9263.01</v>
      </c>
      <c r="F140" s="54">
        <f t="shared" si="31"/>
        <v>87.197684269980229</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v>10623</v>
      </c>
      <c r="E149" s="244">
        <v>9263.01</v>
      </c>
      <c r="F149" s="54">
        <f t="shared" si="31"/>
        <v>87.197684269980229</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9126333</v>
      </c>
      <c r="E151" s="53">
        <f t="shared" si="35"/>
        <v>11142836.880000001</v>
      </c>
      <c r="F151" s="54">
        <f t="shared" si="31"/>
        <v>122.09544490651393</v>
      </c>
    </row>
    <row r="152" spans="1:6" ht="12.75" customHeight="1" x14ac:dyDescent="0.2">
      <c r="A152" s="55">
        <v>31</v>
      </c>
      <c r="B152" s="87" t="s">
        <v>345</v>
      </c>
      <c r="C152" s="52" t="s">
        <v>346</v>
      </c>
      <c r="D152" s="53">
        <f t="shared" ref="D152:E152" si="36">D153+D158+D159</f>
        <v>3254620</v>
      </c>
      <c r="E152" s="53">
        <f t="shared" si="36"/>
        <v>4066474.85</v>
      </c>
      <c r="F152" s="54">
        <f t="shared" si="31"/>
        <v>124.94468939538257</v>
      </c>
    </row>
    <row r="153" spans="1:6" ht="12.75" customHeight="1" x14ac:dyDescent="0.2">
      <c r="A153" s="55">
        <v>311</v>
      </c>
      <c r="B153" s="87" t="s">
        <v>347</v>
      </c>
      <c r="C153" s="52" t="s">
        <v>348</v>
      </c>
      <c r="D153" s="53">
        <f t="shared" ref="D153:E153" si="37">SUM(D154:D157)</f>
        <v>2605227</v>
      </c>
      <c r="E153" s="53">
        <f t="shared" si="37"/>
        <v>3264459.77</v>
      </c>
      <c r="F153" s="54">
        <f t="shared" si="31"/>
        <v>125.30423529312418</v>
      </c>
    </row>
    <row r="154" spans="1:6" ht="12.75" customHeight="1" x14ac:dyDescent="0.2">
      <c r="A154" s="55">
        <v>3111</v>
      </c>
      <c r="B154" s="87" t="s">
        <v>349</v>
      </c>
      <c r="C154" s="52" t="s">
        <v>350</v>
      </c>
      <c r="D154" s="244">
        <v>2605227</v>
      </c>
      <c r="E154" s="244">
        <v>3264459.77</v>
      </c>
      <c r="F154" s="54">
        <f t="shared" si="31"/>
        <v>125.30423529312418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219531</v>
      </c>
      <c r="E158" s="244">
        <v>263087.21999999997</v>
      </c>
      <c r="F158" s="54">
        <f t="shared" si="31"/>
        <v>119.84057832379025</v>
      </c>
    </row>
    <row r="159" spans="1:6" ht="12.75" customHeight="1" x14ac:dyDescent="0.2">
      <c r="A159" s="55">
        <v>313</v>
      </c>
      <c r="B159" s="87" t="s">
        <v>359</v>
      </c>
      <c r="C159" s="52" t="s">
        <v>360</v>
      </c>
      <c r="D159" s="53">
        <f t="shared" ref="D159:E159" si="38">SUM(D160:D162)</f>
        <v>429862</v>
      </c>
      <c r="E159" s="53">
        <f t="shared" si="38"/>
        <v>538927.86</v>
      </c>
      <c r="F159" s="54">
        <f t="shared" si="31"/>
        <v>125.37229622530022</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429862</v>
      </c>
      <c r="E161" s="244">
        <v>538927.86</v>
      </c>
      <c r="F161" s="54">
        <f t="shared" si="31"/>
        <v>125.37229622530022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3820372</v>
      </c>
      <c r="E163" s="53">
        <f t="shared" si="39"/>
        <v>4595358.3199999994</v>
      </c>
      <c r="F163" s="54">
        <f t="shared" si="31"/>
        <v>120.28562454127503</v>
      </c>
    </row>
    <row r="164" spans="1:6" ht="12.75" customHeight="1" x14ac:dyDescent="0.2">
      <c r="A164" s="55">
        <v>321</v>
      </c>
      <c r="B164" s="87" t="s">
        <v>368</v>
      </c>
      <c r="C164" s="52" t="s">
        <v>369</v>
      </c>
      <c r="D164" s="53">
        <f t="shared" ref="D164:E164" si="40">SUM(D165:D168)</f>
        <v>114396</v>
      </c>
      <c r="E164" s="53">
        <f t="shared" si="40"/>
        <v>238730.87</v>
      </c>
      <c r="F164" s="54">
        <f t="shared" si="31"/>
        <v>208.68812720724497</v>
      </c>
    </row>
    <row r="165" spans="1:6" ht="12.75" customHeight="1" x14ac:dyDescent="0.2">
      <c r="A165" s="55">
        <v>3211</v>
      </c>
      <c r="B165" s="87" t="s">
        <v>370</v>
      </c>
      <c r="C165" s="52" t="s">
        <v>371</v>
      </c>
      <c r="D165" s="244">
        <v>53251</v>
      </c>
      <c r="E165" s="244">
        <v>165905.13</v>
      </c>
      <c r="F165" s="54">
        <f t="shared" si="31"/>
        <v>311.55307881542132</v>
      </c>
    </row>
    <row r="166" spans="1:6" ht="12.75" customHeight="1" x14ac:dyDescent="0.2">
      <c r="A166" s="55">
        <v>3212</v>
      </c>
      <c r="B166" s="87" t="s">
        <v>372</v>
      </c>
      <c r="C166" s="52" t="s">
        <v>373</v>
      </c>
      <c r="D166" s="244"/>
      <c r="E166" s="244">
        <v>2400</v>
      </c>
      <c r="F166" s="54" t="str">
        <f t="shared" si="31"/>
        <v>-</v>
      </c>
    </row>
    <row r="167" spans="1:6" ht="12.75" customHeight="1" x14ac:dyDescent="0.2">
      <c r="A167" s="55">
        <v>3213</v>
      </c>
      <c r="B167" s="87" t="s">
        <v>374</v>
      </c>
      <c r="C167" s="52" t="s">
        <v>375</v>
      </c>
      <c r="D167" s="244">
        <v>33835</v>
      </c>
      <c r="E167" s="244">
        <v>44251.519999999997</v>
      </c>
      <c r="F167" s="54">
        <f t="shared" si="31"/>
        <v>130.78622727944435</v>
      </c>
    </row>
    <row r="168" spans="1:6" ht="12.75" customHeight="1" x14ac:dyDescent="0.2">
      <c r="A168" s="55">
        <v>3214</v>
      </c>
      <c r="B168" s="87" t="s">
        <v>376</v>
      </c>
      <c r="C168" s="52" t="s">
        <v>377</v>
      </c>
      <c r="D168" s="244">
        <v>27310</v>
      </c>
      <c r="E168" s="244">
        <v>26174.22</v>
      </c>
      <c r="F168" s="54">
        <f t="shared" si="31"/>
        <v>95.841157085316738</v>
      </c>
    </row>
    <row r="169" spans="1:6" ht="12.75" customHeight="1" x14ac:dyDescent="0.2">
      <c r="A169" s="55">
        <v>322</v>
      </c>
      <c r="B169" s="87" t="s">
        <v>378</v>
      </c>
      <c r="C169" s="52" t="s">
        <v>379</v>
      </c>
      <c r="D169" s="53">
        <f t="shared" ref="D169:E169" si="41">SUM(D170:D176)</f>
        <v>752120</v>
      </c>
      <c r="E169" s="53">
        <f t="shared" si="41"/>
        <v>1409108.53</v>
      </c>
      <c r="F169" s="54">
        <f t="shared" si="31"/>
        <v>187.35155693240441</v>
      </c>
    </row>
    <row r="170" spans="1:6" ht="12.75" customHeight="1" x14ac:dyDescent="0.2">
      <c r="A170" s="55">
        <v>3221</v>
      </c>
      <c r="B170" s="87" t="s">
        <v>380</v>
      </c>
      <c r="C170" s="52" t="s">
        <v>381</v>
      </c>
      <c r="D170" s="244">
        <v>225990</v>
      </c>
      <c r="E170" s="244">
        <v>183859.57</v>
      </c>
      <c r="F170" s="54">
        <f t="shared" si="31"/>
        <v>81.357391919996459</v>
      </c>
    </row>
    <row r="171" spans="1:6" ht="12.75" customHeight="1" x14ac:dyDescent="0.2">
      <c r="A171" s="55">
        <v>3222</v>
      </c>
      <c r="B171" s="87" t="s">
        <v>382</v>
      </c>
      <c r="C171" s="52" t="s">
        <v>383</v>
      </c>
      <c r="D171" s="244">
        <v>39374</v>
      </c>
      <c r="E171" s="244">
        <v>165863.45000000001</v>
      </c>
      <c r="F171" s="54">
        <f t="shared" si="31"/>
        <v>421.25120637984458</v>
      </c>
    </row>
    <row r="172" spans="1:6" ht="12.75" customHeight="1" x14ac:dyDescent="0.2">
      <c r="A172" s="55">
        <v>3223</v>
      </c>
      <c r="B172" s="87" t="s">
        <v>384</v>
      </c>
      <c r="C172" s="52" t="s">
        <v>385</v>
      </c>
      <c r="D172" s="244">
        <v>321128</v>
      </c>
      <c r="E172" s="244">
        <v>697012.65</v>
      </c>
      <c r="F172" s="54">
        <f t="shared" si="31"/>
        <v>217.05134712637951</v>
      </c>
    </row>
    <row r="173" spans="1:6" ht="12.75" customHeight="1" x14ac:dyDescent="0.2">
      <c r="A173" s="55">
        <v>3224</v>
      </c>
      <c r="B173" s="87" t="s">
        <v>386</v>
      </c>
      <c r="C173" s="52" t="s">
        <v>387</v>
      </c>
      <c r="D173" s="244">
        <v>129420</v>
      </c>
      <c r="E173" s="244">
        <v>195577.22</v>
      </c>
      <c r="F173" s="54">
        <f t="shared" si="31"/>
        <v>151.11823520321434</v>
      </c>
    </row>
    <row r="174" spans="1:6" ht="12.75" customHeight="1" x14ac:dyDescent="0.2">
      <c r="A174" s="55">
        <v>3225</v>
      </c>
      <c r="B174" s="87" t="s">
        <v>388</v>
      </c>
      <c r="C174" s="52" t="s">
        <v>389</v>
      </c>
      <c r="D174" s="244">
        <v>26735</v>
      </c>
      <c r="E174" s="244">
        <v>157319.63</v>
      </c>
      <c r="F174" s="54">
        <f t="shared" si="31"/>
        <v>588.44073312137652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9473</v>
      </c>
      <c r="E176" s="244">
        <v>9476.01</v>
      </c>
      <c r="F176" s="54">
        <f t="shared" si="31"/>
        <v>100.03177451704846</v>
      </c>
    </row>
    <row r="177" spans="1:6" ht="12.75" customHeight="1" x14ac:dyDescent="0.2">
      <c r="A177" s="55">
        <v>323</v>
      </c>
      <c r="B177" s="87" t="s">
        <v>394</v>
      </c>
      <c r="C177" s="52" t="s">
        <v>395</v>
      </c>
      <c r="D177" s="53">
        <f t="shared" ref="D177:E177" si="42">SUM(D178:D186)</f>
        <v>2603572</v>
      </c>
      <c r="E177" s="53">
        <f t="shared" si="42"/>
        <v>2496493.3199999998</v>
      </c>
      <c r="F177" s="54">
        <f t="shared" si="31"/>
        <v>95.887239530921349</v>
      </c>
    </row>
    <row r="178" spans="1:6" ht="12.75" customHeight="1" x14ac:dyDescent="0.2">
      <c r="A178" s="55">
        <v>3231</v>
      </c>
      <c r="B178" s="87" t="s">
        <v>396</v>
      </c>
      <c r="C178" s="52" t="s">
        <v>397</v>
      </c>
      <c r="D178" s="244">
        <v>118065</v>
      </c>
      <c r="E178" s="244">
        <v>163839.75</v>
      </c>
      <c r="F178" s="54">
        <f t="shared" si="31"/>
        <v>138.77080421801551</v>
      </c>
    </row>
    <row r="179" spans="1:6" ht="12.75" customHeight="1" x14ac:dyDescent="0.2">
      <c r="A179" s="55">
        <v>3232</v>
      </c>
      <c r="B179" s="87" t="s">
        <v>398</v>
      </c>
      <c r="C179" s="52" t="s">
        <v>399</v>
      </c>
      <c r="D179" s="244">
        <v>1019286</v>
      </c>
      <c r="E179" s="244">
        <v>1021759.51</v>
      </c>
      <c r="F179" s="54">
        <f t="shared" si="31"/>
        <v>100.24267084998715</v>
      </c>
    </row>
    <row r="180" spans="1:6" ht="12.75" customHeight="1" x14ac:dyDescent="0.2">
      <c r="A180" s="55">
        <v>3233</v>
      </c>
      <c r="B180" s="87" t="s">
        <v>400</v>
      </c>
      <c r="C180" s="52" t="s">
        <v>401</v>
      </c>
      <c r="D180" s="244">
        <v>24742</v>
      </c>
      <c r="E180" s="244">
        <v>5007.75</v>
      </c>
      <c r="F180" s="54">
        <f t="shared" si="31"/>
        <v>20.239875515318083</v>
      </c>
    </row>
    <row r="181" spans="1:6" ht="12.75" customHeight="1" x14ac:dyDescent="0.2">
      <c r="A181" s="55">
        <v>3234</v>
      </c>
      <c r="B181" s="87" t="s">
        <v>402</v>
      </c>
      <c r="C181" s="52" t="s">
        <v>403</v>
      </c>
      <c r="D181" s="244">
        <v>463171</v>
      </c>
      <c r="E181" s="244">
        <v>396916.38</v>
      </c>
      <c r="F181" s="54">
        <f t="shared" si="31"/>
        <v>85.695429981583487</v>
      </c>
    </row>
    <row r="182" spans="1:6" ht="12.75" customHeight="1" x14ac:dyDescent="0.2">
      <c r="A182" s="55">
        <v>3235</v>
      </c>
      <c r="B182" s="87" t="s">
        <v>404</v>
      </c>
      <c r="C182" s="52" t="s">
        <v>405</v>
      </c>
      <c r="D182" s="244">
        <v>38620</v>
      </c>
      <c r="E182" s="244">
        <v>49085.36</v>
      </c>
      <c r="F182" s="54">
        <f t="shared" si="31"/>
        <v>127.09829104091143</v>
      </c>
    </row>
    <row r="183" spans="1:6" ht="12.75" customHeight="1" x14ac:dyDescent="0.2">
      <c r="A183" s="55">
        <v>3236</v>
      </c>
      <c r="B183" s="87" t="s">
        <v>406</v>
      </c>
      <c r="C183" s="52" t="s">
        <v>407</v>
      </c>
      <c r="D183" s="244">
        <v>27646</v>
      </c>
      <c r="E183" s="244">
        <v>53566.13</v>
      </c>
      <c r="F183" s="54">
        <f t="shared" si="31"/>
        <v>193.75725240541126</v>
      </c>
    </row>
    <row r="184" spans="1:6" ht="12.75" customHeight="1" x14ac:dyDescent="0.2">
      <c r="A184" s="55">
        <v>3237</v>
      </c>
      <c r="B184" s="87" t="s">
        <v>408</v>
      </c>
      <c r="C184" s="52" t="s">
        <v>409</v>
      </c>
      <c r="D184" s="244">
        <v>528626</v>
      </c>
      <c r="E184" s="244">
        <v>577844.26</v>
      </c>
      <c r="F184" s="54">
        <f t="shared" si="31"/>
        <v>109.31060144601288</v>
      </c>
    </row>
    <row r="185" spans="1:6" ht="12.75" customHeight="1" x14ac:dyDescent="0.2">
      <c r="A185" s="55">
        <v>3238</v>
      </c>
      <c r="B185" s="87" t="s">
        <v>410</v>
      </c>
      <c r="C185" s="52" t="s">
        <v>411</v>
      </c>
      <c r="D185" s="244">
        <v>185811</v>
      </c>
      <c r="E185" s="244">
        <v>193644.67</v>
      </c>
      <c r="F185" s="54">
        <f t="shared" si="31"/>
        <v>104.21593447104856</v>
      </c>
    </row>
    <row r="186" spans="1:6" ht="12.75" customHeight="1" x14ac:dyDescent="0.2">
      <c r="A186" s="55">
        <v>3239</v>
      </c>
      <c r="B186" s="87" t="s">
        <v>412</v>
      </c>
      <c r="C186" s="52" t="s">
        <v>413</v>
      </c>
      <c r="D186" s="244">
        <v>197605</v>
      </c>
      <c r="E186" s="244">
        <v>34829.51</v>
      </c>
      <c r="F186" s="54">
        <f t="shared" si="31"/>
        <v>17.625824245337924</v>
      </c>
    </row>
    <row r="187" spans="1:6" ht="12.75" customHeight="1" x14ac:dyDescent="0.2">
      <c r="A187" s="55">
        <v>324</v>
      </c>
      <c r="B187" s="87" t="s">
        <v>414</v>
      </c>
      <c r="C187" s="52" t="s">
        <v>415</v>
      </c>
      <c r="D187" s="244"/>
      <c r="E187" s="244">
        <v>390</v>
      </c>
      <c r="F187" s="54" t="str">
        <f t="shared" si="31"/>
        <v>-</v>
      </c>
    </row>
    <row r="188" spans="1:6" ht="12.75" customHeight="1" x14ac:dyDescent="0.2">
      <c r="A188" s="55">
        <v>329</v>
      </c>
      <c r="B188" s="87" t="s">
        <v>416</v>
      </c>
      <c r="C188" s="52" t="s">
        <v>417</v>
      </c>
      <c r="D188" s="53">
        <f t="shared" ref="D188:E188" si="43">SUM(D189:D195)</f>
        <v>350284</v>
      </c>
      <c r="E188" s="53">
        <f t="shared" si="43"/>
        <v>450635.6</v>
      </c>
      <c r="F188" s="54">
        <f t="shared" si="31"/>
        <v>128.6486393897523</v>
      </c>
    </row>
    <row r="189" spans="1:6" ht="12.75" customHeight="1" x14ac:dyDescent="0.2">
      <c r="A189" s="55">
        <v>3291</v>
      </c>
      <c r="B189" s="234" t="s">
        <v>418</v>
      </c>
      <c r="C189" s="52" t="s">
        <v>419</v>
      </c>
      <c r="D189" s="244">
        <v>50490</v>
      </c>
      <c r="E189" s="244"/>
      <c r="F189" s="54">
        <f t="shared" si="31"/>
        <v>0</v>
      </c>
    </row>
    <row r="190" spans="1:6" ht="12.75" customHeight="1" x14ac:dyDescent="0.2">
      <c r="A190" s="55">
        <v>3292</v>
      </c>
      <c r="B190" s="87" t="s">
        <v>420</v>
      </c>
      <c r="C190" s="52" t="s">
        <v>421</v>
      </c>
      <c r="D190" s="244">
        <v>30941</v>
      </c>
      <c r="E190" s="244">
        <v>34712.839999999997</v>
      </c>
      <c r="F190" s="54">
        <f t="shared" si="31"/>
        <v>112.1904269415985</v>
      </c>
    </row>
    <row r="191" spans="1:6" ht="12.75" customHeight="1" x14ac:dyDescent="0.2">
      <c r="A191" s="55">
        <v>3293</v>
      </c>
      <c r="B191" s="87" t="s">
        <v>422</v>
      </c>
      <c r="C191" s="52" t="s">
        <v>423</v>
      </c>
      <c r="D191" s="244">
        <v>155916</v>
      </c>
      <c r="E191" s="244">
        <v>200196.56</v>
      </c>
      <c r="F191" s="54">
        <f t="shared" si="31"/>
        <v>128.40026681033376</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67200</v>
      </c>
      <c r="E193" s="244">
        <v>52540.31</v>
      </c>
      <c r="F193" s="54">
        <f t="shared" si="31"/>
        <v>78.18498511904761</v>
      </c>
    </row>
    <row r="194" spans="1:6" ht="12.75" customHeight="1" x14ac:dyDescent="0.2">
      <c r="A194" s="55" t="s">
        <v>428</v>
      </c>
      <c r="B194" s="87" t="s">
        <v>429</v>
      </c>
      <c r="C194" s="52" t="s">
        <v>428</v>
      </c>
      <c r="D194" s="244"/>
      <c r="E194" s="244">
        <v>56654.38</v>
      </c>
      <c r="F194" s="54" t="str">
        <f t="shared" si="31"/>
        <v>-</v>
      </c>
    </row>
    <row r="195" spans="1:6" ht="12.75" customHeight="1" x14ac:dyDescent="0.2">
      <c r="A195" s="55">
        <v>3299</v>
      </c>
      <c r="B195" s="87" t="s">
        <v>430</v>
      </c>
      <c r="C195" s="52" t="s">
        <v>431</v>
      </c>
      <c r="D195" s="244">
        <v>45737</v>
      </c>
      <c r="E195" s="244">
        <v>106531.51</v>
      </c>
      <c r="F195" s="54">
        <f t="shared" si="31"/>
        <v>232.92194503356143</v>
      </c>
    </row>
    <row r="196" spans="1:6" ht="12.75" customHeight="1" x14ac:dyDescent="0.2">
      <c r="A196" s="55">
        <v>34</v>
      </c>
      <c r="B196" s="234" t="s">
        <v>432</v>
      </c>
      <c r="C196" s="52" t="s">
        <v>433</v>
      </c>
      <c r="D196" s="53">
        <f t="shared" ref="D196:E196" si="44">D197+D202+D210</f>
        <v>203275</v>
      </c>
      <c r="E196" s="53">
        <f t="shared" si="44"/>
        <v>151133.24000000002</v>
      </c>
      <c r="F196" s="54">
        <f t="shared" si="31"/>
        <v>74.349152625753305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56027</v>
      </c>
      <c r="E202" s="53">
        <f t="shared" si="46"/>
        <v>45310.38</v>
      </c>
      <c r="F202" s="54">
        <f t="shared" si="31"/>
        <v>80.872400806753888</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56027</v>
      </c>
      <c r="E205" s="244">
        <v>45310.38</v>
      </c>
      <c r="F205" s="54">
        <f t="shared" si="31"/>
        <v>80.872400806753888</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147248</v>
      </c>
      <c r="E210" s="53">
        <f t="shared" si="47"/>
        <v>105822.86000000002</v>
      </c>
      <c r="F210" s="54">
        <f t="shared" si="31"/>
        <v>71.867094969031854</v>
      </c>
    </row>
    <row r="211" spans="1:6" ht="12.75" customHeight="1" x14ac:dyDescent="0.2">
      <c r="A211" s="55">
        <v>3431</v>
      </c>
      <c r="B211" s="234" t="s">
        <v>462</v>
      </c>
      <c r="C211" s="52" t="s">
        <v>463</v>
      </c>
      <c r="D211" s="244">
        <v>47976</v>
      </c>
      <c r="E211" s="244">
        <v>59313.15</v>
      </c>
      <c r="F211" s="54">
        <f t="shared" si="31"/>
        <v>123.63087793896949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45</v>
      </c>
      <c r="E213" s="244">
        <v>86.73</v>
      </c>
      <c r="F213" s="54">
        <f t="shared" si="31"/>
        <v>192.73333333333335</v>
      </c>
    </row>
    <row r="214" spans="1:6" ht="12.75" customHeight="1" x14ac:dyDescent="0.2">
      <c r="A214" s="55">
        <v>3434</v>
      </c>
      <c r="B214" s="87" t="s">
        <v>468</v>
      </c>
      <c r="C214" s="52" t="s">
        <v>469</v>
      </c>
      <c r="D214" s="244">
        <v>99227</v>
      </c>
      <c r="E214" s="244">
        <v>46422.98</v>
      </c>
      <c r="F214" s="54">
        <f t="shared" si="31"/>
        <v>46.784625152428269</v>
      </c>
    </row>
    <row r="215" spans="1:6" ht="12.75" customHeight="1" x14ac:dyDescent="0.2">
      <c r="A215" s="55">
        <v>35</v>
      </c>
      <c r="B215" s="87" t="s">
        <v>470</v>
      </c>
      <c r="C215" s="52" t="s">
        <v>471</v>
      </c>
      <c r="D215" s="53">
        <f t="shared" ref="D215:E215" si="48">D216+D219+D223</f>
        <v>176254</v>
      </c>
      <c r="E215" s="53">
        <f t="shared" si="48"/>
        <v>638464.4</v>
      </c>
      <c r="F215" s="54">
        <f t="shared" si="31"/>
        <v>362.2410838902947</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176254</v>
      </c>
      <c r="E219" s="53">
        <f t="shared" si="50"/>
        <v>638464.4</v>
      </c>
      <c r="F219" s="54">
        <f t="shared" si="31"/>
        <v>362.2410838902947</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176254</v>
      </c>
      <c r="E222" s="244">
        <v>638464.4</v>
      </c>
      <c r="F222" s="54">
        <f t="shared" si="31"/>
        <v>362.2410838902947</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29182</v>
      </c>
      <c r="E224" s="53">
        <f t="shared" si="51"/>
        <v>47559.75</v>
      </c>
      <c r="F224" s="54">
        <f t="shared" ref="F224:F235" si="52">IF(D224&lt;&gt;0,IF(E224/D224&gt;=100,"&gt;&gt;100",E224/D224*100),"-")</f>
        <v>162.97632101980673</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29182</v>
      </c>
      <c r="E231" s="53">
        <f t="shared" si="55"/>
        <v>47559.75</v>
      </c>
      <c r="F231" s="54">
        <f t="shared" si="52"/>
        <v>162.97632101980673</v>
      </c>
    </row>
    <row r="232" spans="1:6" ht="12.75" customHeight="1" x14ac:dyDescent="0.2">
      <c r="A232" s="55">
        <v>3631</v>
      </c>
      <c r="B232" s="87" t="s">
        <v>504</v>
      </c>
      <c r="C232" s="52" t="s">
        <v>505</v>
      </c>
      <c r="D232" s="244"/>
      <c r="E232" s="244">
        <v>23388.9</v>
      </c>
      <c r="F232" s="54" t="str">
        <f t="shared" si="52"/>
        <v>-</v>
      </c>
    </row>
    <row r="233" spans="1:6" ht="12.75" customHeight="1" x14ac:dyDescent="0.2">
      <c r="A233" s="55">
        <v>3632</v>
      </c>
      <c r="B233" s="87" t="s">
        <v>506</v>
      </c>
      <c r="C233" s="52" t="s">
        <v>507</v>
      </c>
      <c r="D233" s="244">
        <v>29182</v>
      </c>
      <c r="E233" s="244">
        <v>24170.85</v>
      </c>
      <c r="F233" s="54">
        <f t="shared" si="52"/>
        <v>82.827941881982042</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375109</v>
      </c>
      <c r="E252" s="53">
        <f t="shared" si="63"/>
        <v>309686.42</v>
      </c>
      <c r="F252" s="54">
        <f t="shared" ref="F252:F258" si="64">IF(D252&lt;&gt;0,IF(E252/D252&gt;=100,"&gt;&gt;100",E252/D252*100),"-")</f>
        <v>82.55904816999859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375109</v>
      </c>
      <c r="E259" s="53">
        <f t="shared" si="66"/>
        <v>309686.42</v>
      </c>
      <c r="F259" s="54">
        <f t="shared" ref="F259:F262" si="67">IF(D259&lt;&gt;0,IF(E259/D259&gt;=100,"&gt;&gt;100",E259/D259*100),"-")</f>
        <v>82.55904816999859</v>
      </c>
    </row>
    <row r="260" spans="1:6" ht="12.75" customHeight="1" x14ac:dyDescent="0.2">
      <c r="A260" s="55">
        <v>3721</v>
      </c>
      <c r="B260" s="87" t="s">
        <v>556</v>
      </c>
      <c r="C260" s="52" t="s">
        <v>557</v>
      </c>
      <c r="D260" s="244">
        <v>375109</v>
      </c>
      <c r="E260" s="244">
        <v>309686.42</v>
      </c>
      <c r="F260" s="54">
        <f t="shared" si="67"/>
        <v>82.55904816999859</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1267521</v>
      </c>
      <c r="E263" s="53">
        <f t="shared" si="68"/>
        <v>1334159.8999999999</v>
      </c>
      <c r="F263" s="54">
        <f t="shared" ref="F263:F267" si="69">IF(D263&lt;&gt;0,IF(E263/D263&gt;=100,"&gt;&gt;100",E263/D263*100),"-")</f>
        <v>105.25741979817296</v>
      </c>
    </row>
    <row r="264" spans="1:6" ht="12.75" customHeight="1" x14ac:dyDescent="0.2">
      <c r="A264" s="55">
        <v>381</v>
      </c>
      <c r="B264" s="87" t="s">
        <v>564</v>
      </c>
      <c r="C264" s="52" t="s">
        <v>565</v>
      </c>
      <c r="D264" s="53">
        <f t="shared" ref="D264:E264" si="70">SUM(D265:D267)</f>
        <v>1267521</v>
      </c>
      <c r="E264" s="53">
        <f t="shared" si="70"/>
        <v>1334159.8999999999</v>
      </c>
      <c r="F264" s="54">
        <f t="shared" si="69"/>
        <v>105.25741979817296</v>
      </c>
    </row>
    <row r="265" spans="1:6" ht="12.75" customHeight="1" x14ac:dyDescent="0.2">
      <c r="A265" s="55">
        <v>3811</v>
      </c>
      <c r="B265" s="87" t="s">
        <v>566</v>
      </c>
      <c r="C265" s="52" t="s">
        <v>567</v>
      </c>
      <c r="D265" s="244">
        <v>1267521</v>
      </c>
      <c r="E265" s="244">
        <v>1334159.8999999999</v>
      </c>
      <c r="F265" s="54">
        <f t="shared" si="69"/>
        <v>105.25741979817296</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9126333</v>
      </c>
      <c r="E289" s="53">
        <f t="shared" si="79"/>
        <v>11142836.880000001</v>
      </c>
      <c r="F289" s="54">
        <f t="shared" si="76"/>
        <v>122.09544490651393</v>
      </c>
    </row>
    <row r="290" spans="1:6" ht="12.75" customHeight="1" x14ac:dyDescent="0.2">
      <c r="A290" s="55" t="s">
        <v>605</v>
      </c>
      <c r="B290" s="87" t="s">
        <v>616</v>
      </c>
      <c r="C290" s="52" t="s">
        <v>617</v>
      </c>
      <c r="D290" s="53">
        <f>IF(D6&gt;=D289,D6-D289,0)</f>
        <v>6564796</v>
      </c>
      <c r="E290" s="53">
        <f>IF(E6&gt;=E289,E6-E289,0)</f>
        <v>6373087.3699999992</v>
      </c>
      <c r="F290" s="54">
        <f t="shared" si="76"/>
        <v>97.0797473371602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1457169</v>
      </c>
      <c r="E292" s="244"/>
      <c r="F292" s="54">
        <f t="shared" si="76"/>
        <v>0</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7814280</v>
      </c>
      <c r="E294" s="244">
        <v>6493055.21</v>
      </c>
      <c r="F294" s="54">
        <f t="shared" si="76"/>
        <v>83.092174966855552</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2411275</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2411275</v>
      </c>
      <c r="E299" s="53">
        <f t="shared" si="82"/>
        <v>0</v>
      </c>
      <c r="F299" s="54">
        <f t="shared" si="81"/>
        <v>0</v>
      </c>
    </row>
    <row r="300" spans="1:6" ht="24" x14ac:dyDescent="0.2">
      <c r="A300" s="55">
        <v>711</v>
      </c>
      <c r="B300" s="87" t="s">
        <v>635</v>
      </c>
      <c r="C300" s="52" t="s">
        <v>636</v>
      </c>
      <c r="D300" s="53">
        <f t="shared" ref="D300:E300" si="83">SUM(D301:D303)</f>
        <v>2411275</v>
      </c>
      <c r="E300" s="53">
        <f t="shared" si="83"/>
        <v>0</v>
      </c>
      <c r="F300" s="54">
        <f t="shared" si="81"/>
        <v>0</v>
      </c>
    </row>
    <row r="301" spans="1:6" ht="12.75" customHeight="1" x14ac:dyDescent="0.2">
      <c r="A301" s="55">
        <v>7111</v>
      </c>
      <c r="B301" s="87" t="s">
        <v>637</v>
      </c>
      <c r="C301" s="52" t="s">
        <v>638</v>
      </c>
      <c r="D301" s="244">
        <v>2411275</v>
      </c>
      <c r="E301" s="244"/>
      <c r="F301" s="54">
        <f t="shared" si="81"/>
        <v>0</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16003688</v>
      </c>
      <c r="E350" s="53">
        <f t="shared" si="95"/>
        <v>3131056.82</v>
      </c>
      <c r="F350" s="54">
        <f t="shared" si="81"/>
        <v>19.564595485740536</v>
      </c>
    </row>
    <row r="351" spans="1:6" ht="12.75" customHeight="1" x14ac:dyDescent="0.2">
      <c r="A351" s="55">
        <v>41</v>
      </c>
      <c r="B351" s="87" t="s">
        <v>737</v>
      </c>
      <c r="C351" s="52" t="s">
        <v>738</v>
      </c>
      <c r="D351" s="53">
        <f t="shared" ref="D351:E351" si="96">D352+D356</f>
        <v>496335</v>
      </c>
      <c r="E351" s="53">
        <f t="shared" si="96"/>
        <v>286602</v>
      </c>
      <c r="F351" s="54">
        <f t="shared" si="81"/>
        <v>57.743661035389401</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496335</v>
      </c>
      <c r="E356" s="53">
        <f t="shared" si="98"/>
        <v>286602</v>
      </c>
      <c r="F356" s="54">
        <f t="shared" si="81"/>
        <v>57.743661035389401</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v>496335</v>
      </c>
      <c r="E362" s="244">
        <v>286602</v>
      </c>
      <c r="F362" s="54">
        <f t="shared" si="81"/>
        <v>57.743661035389401</v>
      </c>
    </row>
    <row r="363" spans="1:6" ht="24" x14ac:dyDescent="0.2">
      <c r="A363" s="55">
        <v>42</v>
      </c>
      <c r="B363" s="234" t="s">
        <v>753</v>
      </c>
      <c r="C363" s="52" t="s">
        <v>754</v>
      </c>
      <c r="D363" s="53">
        <f t="shared" ref="D363:E363" si="99">D364+D369+D378+D383+D388+D391</f>
        <v>15507353</v>
      </c>
      <c r="E363" s="53">
        <f t="shared" si="99"/>
        <v>2844454.82</v>
      </c>
      <c r="F363" s="54">
        <f t="shared" si="81"/>
        <v>18.342619917145111</v>
      </c>
    </row>
    <row r="364" spans="1:6" ht="12.75" customHeight="1" x14ac:dyDescent="0.2">
      <c r="A364" s="55">
        <v>421</v>
      </c>
      <c r="B364" s="87" t="s">
        <v>755</v>
      </c>
      <c r="C364" s="52" t="s">
        <v>756</v>
      </c>
      <c r="D364" s="53">
        <f t="shared" ref="D364:E364" si="100">SUM(D365:D368)</f>
        <v>13913613</v>
      </c>
      <c r="E364" s="53">
        <f t="shared" si="100"/>
        <v>2060780.94</v>
      </c>
      <c r="F364" s="54">
        <f t="shared" si="81"/>
        <v>14.811256716713336</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1004738</v>
      </c>
      <c r="E367" s="244">
        <v>1217572.75</v>
      </c>
      <c r="F367" s="54">
        <f t="shared" si="81"/>
        <v>121.18310942753234</v>
      </c>
    </row>
    <row r="368" spans="1:6" ht="12.75" customHeight="1" x14ac:dyDescent="0.2">
      <c r="A368" s="55">
        <v>4214</v>
      </c>
      <c r="B368" s="87" t="s">
        <v>667</v>
      </c>
      <c r="C368" s="52" t="s">
        <v>760</v>
      </c>
      <c r="D368" s="244">
        <v>12908875</v>
      </c>
      <c r="E368" s="244">
        <v>843208.19</v>
      </c>
      <c r="F368" s="54">
        <f t="shared" si="81"/>
        <v>6.5320036796390077</v>
      </c>
    </row>
    <row r="369" spans="1:6" ht="12.75" customHeight="1" x14ac:dyDescent="0.2">
      <c r="A369" s="55">
        <v>422</v>
      </c>
      <c r="B369" s="87" t="s">
        <v>761</v>
      </c>
      <c r="C369" s="52" t="s">
        <v>762</v>
      </c>
      <c r="D369" s="53">
        <f t="shared" ref="D369:E369" si="101">SUM(D370:D377)</f>
        <v>1360827</v>
      </c>
      <c r="E369" s="53">
        <f t="shared" si="101"/>
        <v>675213.16999999993</v>
      </c>
      <c r="F369" s="54">
        <f t="shared" si="81"/>
        <v>49.617855171891797</v>
      </c>
    </row>
    <row r="370" spans="1:6" ht="12.75" customHeight="1" x14ac:dyDescent="0.2">
      <c r="A370" s="55">
        <v>4221</v>
      </c>
      <c r="B370" s="87" t="s">
        <v>671</v>
      </c>
      <c r="C370" s="52" t="s">
        <v>763</v>
      </c>
      <c r="D370" s="244">
        <v>13607</v>
      </c>
      <c r="E370" s="244">
        <v>126290.51</v>
      </c>
      <c r="F370" s="54">
        <f t="shared" si="81"/>
        <v>928.12897773204975</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24040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173400</v>
      </c>
      <c r="E375" s="244">
        <v>265740.98</v>
      </c>
      <c r="F375" s="54">
        <f t="shared" si="81"/>
        <v>153.25316032295271</v>
      </c>
    </row>
    <row r="376" spans="1:6" ht="12.75" customHeight="1" x14ac:dyDescent="0.2">
      <c r="A376" s="55">
        <v>4227</v>
      </c>
      <c r="B376" s="234" t="s">
        <v>683</v>
      </c>
      <c r="C376" s="52" t="s">
        <v>770</v>
      </c>
      <c r="D376" s="244">
        <v>1149780</v>
      </c>
      <c r="E376" s="244">
        <v>283181.68</v>
      </c>
      <c r="F376" s="54">
        <f t="shared" si="81"/>
        <v>24.629205587155802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53594</v>
      </c>
      <c r="E383" s="53">
        <f t="shared" si="103"/>
        <v>43341.96</v>
      </c>
      <c r="F383" s="54">
        <f t="shared" si="81"/>
        <v>80.870918386386535</v>
      </c>
    </row>
    <row r="384" spans="1:6" ht="12.75" customHeight="1" x14ac:dyDescent="0.2">
      <c r="A384" s="55">
        <v>4241</v>
      </c>
      <c r="B384" s="87" t="s">
        <v>780</v>
      </c>
      <c r="C384" s="52" t="s">
        <v>781</v>
      </c>
      <c r="D384" s="244">
        <v>23594</v>
      </c>
      <c r="E384" s="244">
        <v>43341.96</v>
      </c>
      <c r="F384" s="54">
        <f t="shared" si="81"/>
        <v>183.69907603628042</v>
      </c>
    </row>
    <row r="385" spans="1:6" ht="12.75" customHeight="1" x14ac:dyDescent="0.2">
      <c r="A385" s="55">
        <v>4242</v>
      </c>
      <c r="B385" s="87" t="s">
        <v>701</v>
      </c>
      <c r="C385" s="52" t="s">
        <v>782</v>
      </c>
      <c r="D385" s="244">
        <v>30000</v>
      </c>
      <c r="E385" s="244"/>
      <c r="F385" s="54">
        <f t="shared" si="81"/>
        <v>0</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179319</v>
      </c>
      <c r="E391" s="53">
        <f t="shared" si="105"/>
        <v>65118.75</v>
      </c>
      <c r="F391" s="54">
        <f t="shared" si="81"/>
        <v>36.314473089856627</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179319</v>
      </c>
      <c r="E394" s="244"/>
      <c r="F394" s="54">
        <f t="shared" si="81"/>
        <v>0</v>
      </c>
    </row>
    <row r="395" spans="1:6" ht="12.75" customHeight="1" x14ac:dyDescent="0.2">
      <c r="A395" s="55">
        <v>4264</v>
      </c>
      <c r="B395" s="87" t="s">
        <v>721</v>
      </c>
      <c r="C395" s="52" t="s">
        <v>795</v>
      </c>
      <c r="D395" s="244"/>
      <c r="E395" s="244">
        <v>65118.75</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13592413</v>
      </c>
      <c r="E408" s="53">
        <f t="shared" si="111"/>
        <v>3131056.82</v>
      </c>
      <c r="F408" s="54">
        <f t="shared" si="81"/>
        <v>23.035327281476807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v>2292230.42</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18102404</v>
      </c>
      <c r="E412" s="53">
        <f>E6+E298</f>
        <v>17515924.25</v>
      </c>
      <c r="F412" s="54">
        <f t="shared" si="81"/>
        <v>96.76021068803901</v>
      </c>
    </row>
    <row r="413" spans="1:6" ht="12.75" customHeight="1" x14ac:dyDescent="0.2">
      <c r="A413" s="55" t="s">
        <v>605</v>
      </c>
      <c r="B413" s="87" t="s">
        <v>828</v>
      </c>
      <c r="C413" s="52" t="s">
        <v>829</v>
      </c>
      <c r="D413" s="53">
        <f t="shared" ref="D413:E413" si="112">D289+D350</f>
        <v>25130021</v>
      </c>
      <c r="E413" s="53">
        <f t="shared" si="112"/>
        <v>14273893.700000001</v>
      </c>
      <c r="F413" s="54">
        <f t="shared" si="81"/>
        <v>56.800166223498181</v>
      </c>
    </row>
    <row r="414" spans="1:6" ht="12.75" customHeight="1" x14ac:dyDescent="0.2">
      <c r="A414" s="55" t="s">
        <v>605</v>
      </c>
      <c r="B414" s="87" t="s">
        <v>830</v>
      </c>
      <c r="C414" s="52" t="s">
        <v>831</v>
      </c>
      <c r="D414" s="53">
        <f t="shared" ref="D414:E414" si="113">IF(D412&gt;=D413,D412-D413,0)</f>
        <v>0</v>
      </c>
      <c r="E414" s="53">
        <f t="shared" si="113"/>
        <v>3242030.5499999989</v>
      </c>
      <c r="F414" s="54" t="str">
        <f t="shared" si="81"/>
        <v>-</v>
      </c>
    </row>
    <row r="415" spans="1:6" ht="12.75" customHeight="1" x14ac:dyDescent="0.2">
      <c r="A415" s="55" t="s">
        <v>605</v>
      </c>
      <c r="B415" s="87" t="s">
        <v>832</v>
      </c>
      <c r="C415" s="52" t="s">
        <v>833</v>
      </c>
      <c r="D415" s="53">
        <f t="shared" ref="D415:E415" si="114">IF(D413&gt;=D412,D413-D412,0)</f>
        <v>7027617</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1457169</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2292230.42</v>
      </c>
      <c r="F417" s="54" t="str">
        <f t="shared" si="81"/>
        <v>-</v>
      </c>
    </row>
    <row r="418" spans="1:6" ht="12.75" customHeight="1" x14ac:dyDescent="0.2">
      <c r="A418" s="57" t="s">
        <v>839</v>
      </c>
      <c r="B418" s="235" t="s">
        <v>840</v>
      </c>
      <c r="C418" s="58" t="s">
        <v>841</v>
      </c>
      <c r="D418" s="64">
        <f t="shared" ref="D418:E418" si="117">D294+D411</f>
        <v>7814280</v>
      </c>
      <c r="E418" s="64">
        <f t="shared" si="117"/>
        <v>6493055.21</v>
      </c>
      <c r="F418" s="59">
        <f t="shared" si="81"/>
        <v>83.092174966855552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4015622</v>
      </c>
      <c r="E420" s="53">
        <f t="shared" si="118"/>
        <v>1600000</v>
      </c>
      <c r="F420" s="54">
        <f t="shared" ref="F420:F647" si="119">IF(D420&lt;&gt;0,IF(E420/D420&gt;=100,"&gt;&gt;100",E420/D420*100),"-")</f>
        <v>39.844387743667106</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4015622</v>
      </c>
      <c r="E484" s="53">
        <f t="shared" si="137"/>
        <v>1600000</v>
      </c>
      <c r="F484" s="54">
        <f t="shared" si="119"/>
        <v>39.844387743667106</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4015622</v>
      </c>
      <c r="E495" s="53">
        <f t="shared" si="140"/>
        <v>1600000</v>
      </c>
      <c r="F495" s="54">
        <f t="shared" si="119"/>
        <v>39.844387743667106</v>
      </c>
    </row>
    <row r="496" spans="1:6" ht="12.75" customHeight="1" x14ac:dyDescent="0.2">
      <c r="A496" s="55">
        <v>8443</v>
      </c>
      <c r="B496" s="87" t="s">
        <v>995</v>
      </c>
      <c r="C496" s="52" t="s">
        <v>996</v>
      </c>
      <c r="D496" s="244">
        <v>4015622</v>
      </c>
      <c r="E496" s="244">
        <v>1600000</v>
      </c>
      <c r="F496" s="54">
        <f t="shared" si="119"/>
        <v>39.844387743667106</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779807</v>
      </c>
      <c r="E528" s="53">
        <f t="shared" si="148"/>
        <v>3311912.86</v>
      </c>
      <c r="F528" s="54">
        <f t="shared" si="119"/>
        <v>424.70930114759165</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779807</v>
      </c>
      <c r="E593" s="53">
        <f t="shared" si="167"/>
        <v>3311912.86</v>
      </c>
      <c r="F593" s="54">
        <f t="shared" si="119"/>
        <v>424.70930114759165</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279807</v>
      </c>
      <c r="E605" s="53">
        <f t="shared" si="171"/>
        <v>2811912.86</v>
      </c>
      <c r="F605" s="54">
        <f t="shared" si="119"/>
        <v>1004.947288666831</v>
      </c>
    </row>
    <row r="606" spans="1:6" ht="24" x14ac:dyDescent="0.2">
      <c r="A606" s="55">
        <v>5443</v>
      </c>
      <c r="B606" s="87" t="s">
        <v>1206</v>
      </c>
      <c r="C606" s="52" t="s">
        <v>1207</v>
      </c>
      <c r="D606" s="244">
        <v>279807</v>
      </c>
      <c r="E606" s="244">
        <v>2811912.86</v>
      </c>
      <c r="F606" s="54">
        <f t="shared" si="119"/>
        <v>1004.947288666831</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500000</v>
      </c>
      <c r="E612" s="53">
        <f t="shared" si="172"/>
        <v>500000</v>
      </c>
      <c r="F612" s="54">
        <f t="shared" si="119"/>
        <v>100</v>
      </c>
    </row>
    <row r="613" spans="1:6" ht="24" x14ac:dyDescent="0.2">
      <c r="A613" s="55">
        <v>5453</v>
      </c>
      <c r="B613" s="234" t="s">
        <v>1220</v>
      </c>
      <c r="C613" s="52" t="s">
        <v>1221</v>
      </c>
      <c r="D613" s="244">
        <v>500000</v>
      </c>
      <c r="E613" s="244">
        <v>500000</v>
      </c>
      <c r="F613" s="54">
        <f t="shared" si="119"/>
        <v>100</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3235815</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1711912.8599999999</v>
      </c>
      <c r="F636" s="54" t="str">
        <f t="shared" si="119"/>
        <v>-</v>
      </c>
    </row>
    <row r="637" spans="1:6" ht="12.75" customHeight="1" x14ac:dyDescent="0.2">
      <c r="A637" s="55">
        <v>92213</v>
      </c>
      <c r="B637" s="87" t="s">
        <v>1268</v>
      </c>
      <c r="C637" s="52" t="s">
        <v>1269</v>
      </c>
      <c r="D637" s="244">
        <v>5</v>
      </c>
      <c r="E637" s="244"/>
      <c r="F637" s="54">
        <f t="shared" si="119"/>
        <v>0</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22118026</v>
      </c>
      <c r="E639" s="53">
        <f t="shared" si="180"/>
        <v>19115924.25</v>
      </c>
      <c r="F639" s="54">
        <f t="shared" si="119"/>
        <v>86.426900167311487</v>
      </c>
    </row>
    <row r="640" spans="1:6" ht="12.75" customHeight="1" x14ac:dyDescent="0.2">
      <c r="A640" s="55" t="s">
        <v>605</v>
      </c>
      <c r="B640" s="87" t="s">
        <v>1274</v>
      </c>
      <c r="C640" s="52" t="s">
        <v>1275</v>
      </c>
      <c r="D640" s="53">
        <f t="shared" ref="D640:E640" si="181">D413+D528</f>
        <v>25909828</v>
      </c>
      <c r="E640" s="53">
        <f t="shared" si="181"/>
        <v>17585806.560000002</v>
      </c>
      <c r="F640" s="54">
        <f t="shared" si="119"/>
        <v>67.873111932661232</v>
      </c>
    </row>
    <row r="641" spans="1:6" ht="12.75" customHeight="1" x14ac:dyDescent="0.2">
      <c r="A641" s="55" t="s">
        <v>605</v>
      </c>
      <c r="B641" s="87" t="s">
        <v>1276</v>
      </c>
      <c r="C641" s="52" t="s">
        <v>1277</v>
      </c>
      <c r="D641" s="53">
        <f t="shared" ref="D641:E641" si="182">IF(D639&gt;=D640,D639-D640,0)</f>
        <v>0</v>
      </c>
      <c r="E641" s="53">
        <f t="shared" si="182"/>
        <v>1530117.6899999976</v>
      </c>
      <c r="F641" s="54" t="str">
        <f t="shared" si="119"/>
        <v>-</v>
      </c>
    </row>
    <row r="642" spans="1:6" ht="12.75" customHeight="1" x14ac:dyDescent="0.2">
      <c r="A642" s="55" t="s">
        <v>605</v>
      </c>
      <c r="B642" s="87" t="s">
        <v>1278</v>
      </c>
      <c r="C642" s="52" t="s">
        <v>1279</v>
      </c>
      <c r="D642" s="53">
        <f t="shared" ref="D642:E642" si="183">IF(D640&gt;=D639,D640-D639,0)</f>
        <v>3791802</v>
      </c>
      <c r="E642" s="53">
        <f t="shared" si="183"/>
        <v>0</v>
      </c>
      <c r="F642" s="54">
        <f t="shared" si="119"/>
        <v>0</v>
      </c>
    </row>
    <row r="643" spans="1:6" ht="24" x14ac:dyDescent="0.2">
      <c r="A643" s="62" t="s">
        <v>1280</v>
      </c>
      <c r="B643" s="87" t="s">
        <v>1281</v>
      </c>
      <c r="C643" s="63" t="s">
        <v>1280</v>
      </c>
      <c r="D643" s="53">
        <f t="shared" ref="D643:E643" si="184">IF(D416-D417+D637-D638&gt;=0,D416-D417+D637-D638,0)</f>
        <v>1457174</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2292230.42</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2334628</v>
      </c>
      <c r="E646" s="53">
        <f t="shared" si="187"/>
        <v>762112.73000000231</v>
      </c>
      <c r="F646" s="54">
        <f t="shared" si="119"/>
        <v>32.643861463153975</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2270866</v>
      </c>
      <c r="E649" s="244">
        <v>814180.41</v>
      </c>
      <c r="F649" s="54">
        <f t="shared" ref="F649:F724" si="188">IF(D649&lt;&gt;0,IF(E649/D649&gt;=100,"&gt;&gt;100",E649/D649*100),"-")</f>
        <v>35.853300458943863</v>
      </c>
    </row>
    <row r="650" spans="1:6" ht="12.75" customHeight="1" x14ac:dyDescent="0.2">
      <c r="A650" s="55" t="s">
        <v>1293</v>
      </c>
      <c r="B650" s="87" t="s">
        <v>1294</v>
      </c>
      <c r="C650" s="52" t="s">
        <v>1293</v>
      </c>
      <c r="D650" s="244">
        <v>24621710</v>
      </c>
      <c r="E650" s="244">
        <v>21338276.620000001</v>
      </c>
      <c r="F650" s="54">
        <f t="shared" si="188"/>
        <v>86.66447870598752</v>
      </c>
    </row>
    <row r="651" spans="1:6" ht="12.75" customHeight="1" x14ac:dyDescent="0.2">
      <c r="A651" s="55" t="s">
        <v>1295</v>
      </c>
      <c r="B651" s="87" t="s">
        <v>1296</v>
      </c>
      <c r="C651" s="52" t="s">
        <v>1295</v>
      </c>
      <c r="D651" s="244">
        <v>26078396</v>
      </c>
      <c r="E651" s="244">
        <v>21975343.32</v>
      </c>
      <c r="F651" s="54">
        <f t="shared" si="188"/>
        <v>84.266468382487943</v>
      </c>
    </row>
    <row r="652" spans="1:6" ht="24" x14ac:dyDescent="0.2">
      <c r="A652" s="55">
        <v>11</v>
      </c>
      <c r="B652" s="87" t="s">
        <v>1297</v>
      </c>
      <c r="C652" s="52" t="s">
        <v>1298</v>
      </c>
      <c r="D652" s="53">
        <f t="shared" ref="D652:E652" si="189">+D649+D650-D651</f>
        <v>814180</v>
      </c>
      <c r="E652" s="53">
        <f t="shared" si="189"/>
        <v>177113.71000000089</v>
      </c>
      <c r="F652" s="54">
        <f t="shared" si="188"/>
        <v>21.753630646785833</v>
      </c>
    </row>
    <row r="653" spans="1:6" ht="24" x14ac:dyDescent="0.2">
      <c r="A653" s="55" t="s">
        <v>605</v>
      </c>
      <c r="B653" s="87" t="s">
        <v>1299</v>
      </c>
      <c r="C653" s="52" t="s">
        <v>1300</v>
      </c>
      <c r="D653" s="264">
        <v>17</v>
      </c>
      <c r="E653" s="264">
        <v>18</v>
      </c>
      <c r="F653" s="54">
        <f t="shared" si="188"/>
        <v>105.88235294117648</v>
      </c>
    </row>
    <row r="654" spans="1:6" ht="24" x14ac:dyDescent="0.2">
      <c r="A654" s="55" t="s">
        <v>605</v>
      </c>
      <c r="B654" s="87" t="s">
        <v>1301</v>
      </c>
      <c r="C654" s="52" t="s">
        <v>1302</v>
      </c>
      <c r="D654" s="264">
        <v>7</v>
      </c>
      <c r="E654" s="264">
        <v>14</v>
      </c>
      <c r="F654" s="54">
        <f t="shared" si="188"/>
        <v>200</v>
      </c>
    </row>
    <row r="655" spans="1:6" ht="12.75" customHeight="1" x14ac:dyDescent="0.2">
      <c r="A655" s="55" t="s">
        <v>605</v>
      </c>
      <c r="B655" s="87" t="s">
        <v>1303</v>
      </c>
      <c r="C655" s="52" t="s">
        <v>1304</v>
      </c>
      <c r="D655" s="264">
        <v>17</v>
      </c>
      <c r="E655" s="264">
        <v>18</v>
      </c>
      <c r="F655" s="54">
        <f t="shared" si="188"/>
        <v>105.88235294117648</v>
      </c>
    </row>
    <row r="656" spans="1:6" ht="12.75" customHeight="1" x14ac:dyDescent="0.2">
      <c r="A656" s="55" t="s">
        <v>605</v>
      </c>
      <c r="B656" s="87" t="s">
        <v>1305</v>
      </c>
      <c r="C656" s="52" t="s">
        <v>1306</v>
      </c>
      <c r="D656" s="264">
        <v>7</v>
      </c>
      <c r="E656" s="264">
        <v>14</v>
      </c>
      <c r="F656" s="54">
        <f t="shared" si="188"/>
        <v>200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v>1086229</v>
      </c>
      <c r="E658" s="244">
        <v>955854.77</v>
      </c>
      <c r="F658" s="54">
        <f t="shared" si="188"/>
        <v>87.997537351700245</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2320</v>
      </c>
      <c r="E661" s="244">
        <v>14050</v>
      </c>
      <c r="F661" s="54">
        <f t="shared" si="188"/>
        <v>605.60344827586209</v>
      </c>
    </row>
    <row r="662" spans="1:6" ht="12.75" customHeight="1" x14ac:dyDescent="0.2">
      <c r="A662" s="55">
        <v>63312</v>
      </c>
      <c r="B662" s="87" t="s">
        <v>1318</v>
      </c>
      <c r="C662" s="52" t="s">
        <v>1319</v>
      </c>
      <c r="D662" s="244">
        <v>79550</v>
      </c>
      <c r="E662" s="244">
        <v>665487.5</v>
      </c>
      <c r="F662" s="54">
        <f t="shared" si="188"/>
        <v>836.5650534255185</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785300</v>
      </c>
      <c r="E665" s="244">
        <v>500000</v>
      </c>
      <c r="F665" s="54">
        <f t="shared" si="188"/>
        <v>63.66993505666624</v>
      </c>
    </row>
    <row r="666" spans="1:6" ht="12.75" customHeight="1" x14ac:dyDescent="0.2">
      <c r="A666" s="55">
        <v>63322</v>
      </c>
      <c r="B666" s="87" t="s">
        <v>1326</v>
      </c>
      <c r="C666" s="52" t="s">
        <v>1327</v>
      </c>
      <c r="D666" s="244">
        <v>473000</v>
      </c>
      <c r="E666" s="244">
        <v>432020</v>
      </c>
      <c r="F666" s="54">
        <f t="shared" si="188"/>
        <v>91.336152219873142</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2576593</v>
      </c>
      <c r="E698" s="244">
        <v>3647159.93</v>
      </c>
      <c r="F698" s="54">
        <f t="shared" si="188"/>
        <v>141.54971041216055</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68178</v>
      </c>
      <c r="E710" s="244">
        <v>226266</v>
      </c>
      <c r="F710" s="54">
        <f t="shared" si="188"/>
        <v>331.87538502156121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35365</v>
      </c>
      <c r="E716" s="244"/>
      <c r="F716" s="54">
        <f t="shared" si="188"/>
        <v>0</v>
      </c>
    </row>
    <row r="717" spans="1:6" ht="12.75" customHeight="1" x14ac:dyDescent="0.2">
      <c r="A717" s="55">
        <v>31215</v>
      </c>
      <c r="B717" s="87" t="s">
        <v>1410</v>
      </c>
      <c r="C717" s="52" t="s">
        <v>1411</v>
      </c>
      <c r="D717" s="244">
        <v>3326</v>
      </c>
      <c r="E717" s="244">
        <v>12217.43</v>
      </c>
      <c r="F717" s="54">
        <f t="shared" si="188"/>
        <v>367.3310282621768</v>
      </c>
    </row>
    <row r="718" spans="1:6" ht="12.75" customHeight="1" x14ac:dyDescent="0.2">
      <c r="A718" s="55">
        <v>32121</v>
      </c>
      <c r="B718" s="87" t="s">
        <v>1412</v>
      </c>
      <c r="C718" s="52" t="s">
        <v>1413</v>
      </c>
      <c r="D718" s="244"/>
      <c r="E718" s="244">
        <v>2400</v>
      </c>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22641.13</v>
      </c>
      <c r="F720" s="54" t="str">
        <f t="shared" si="188"/>
        <v>-</v>
      </c>
    </row>
    <row r="721" spans="1:6" ht="12.75" customHeight="1" x14ac:dyDescent="0.2">
      <c r="A721" s="55" t="s">
        <v>1418</v>
      </c>
      <c r="B721" s="87" t="s">
        <v>1419</v>
      </c>
      <c r="C721" s="52" t="s">
        <v>1418</v>
      </c>
      <c r="D721" s="244">
        <v>15431</v>
      </c>
      <c r="E721" s="244"/>
      <c r="F721" s="54">
        <f t="shared" si="188"/>
        <v>0</v>
      </c>
    </row>
    <row r="722" spans="1:6" ht="12.75" customHeight="1" x14ac:dyDescent="0.2">
      <c r="A722" s="55" t="s">
        <v>1420</v>
      </c>
      <c r="B722" s="87" t="s">
        <v>1421</v>
      </c>
      <c r="C722" s="52" t="s">
        <v>1420</v>
      </c>
      <c r="D722" s="244"/>
      <c r="E722" s="244">
        <v>49489.04</v>
      </c>
      <c r="F722" s="54" t="str">
        <f t="shared" si="188"/>
        <v>-</v>
      </c>
    </row>
    <row r="723" spans="1:6" ht="12.75" customHeight="1" x14ac:dyDescent="0.2">
      <c r="A723" s="55" t="s">
        <v>1422</v>
      </c>
      <c r="B723" s="87" t="s">
        <v>1423</v>
      </c>
      <c r="C723" s="52" t="s">
        <v>1422</v>
      </c>
      <c r="D723" s="244">
        <v>93571</v>
      </c>
      <c r="E723" s="244"/>
      <c r="F723" s="54">
        <f t="shared" si="188"/>
        <v>0</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5799</v>
      </c>
      <c r="E726" s="244">
        <v>5885.86</v>
      </c>
      <c r="F726" s="54">
        <f t="shared" si="190"/>
        <v>101.49784445594068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56027</v>
      </c>
      <c r="E742" s="244">
        <v>34171.75</v>
      </c>
      <c r="F742" s="54">
        <f t="shared" si="190"/>
        <v>60.991575490388563</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v>11138.63</v>
      </c>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v>7974</v>
      </c>
      <c r="E759" s="244">
        <v>4184.3999999999996</v>
      </c>
      <c r="F759" s="54">
        <f t="shared" si="190"/>
        <v>52.475545522949588</v>
      </c>
    </row>
    <row r="760" spans="1:6" ht="12.75" customHeight="1" x14ac:dyDescent="0.2">
      <c r="A760" s="55">
        <v>35232</v>
      </c>
      <c r="B760" s="87" t="s">
        <v>1496</v>
      </c>
      <c r="C760" s="52" t="s">
        <v>1497</v>
      </c>
      <c r="D760" s="244">
        <v>168280</v>
      </c>
      <c r="E760" s="244">
        <v>634280</v>
      </c>
      <c r="F760" s="54">
        <f t="shared" si="190"/>
        <v>376.91942001426196</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v>23388.9</v>
      </c>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v>13876</v>
      </c>
      <c r="E770" s="244">
        <v>24170.85</v>
      </c>
      <c r="F770" s="54">
        <f t="shared" si="190"/>
        <v>174.1917699625252</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v>15306</v>
      </c>
      <c r="E773" s="244"/>
      <c r="F773" s="54">
        <f t="shared" si="190"/>
        <v>0</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168102</v>
      </c>
      <c r="E816" s="244">
        <v>88620</v>
      </c>
      <c r="F816" s="54">
        <f t="shared" si="190"/>
        <v>52.717992647321267</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58925</v>
      </c>
      <c r="E818" s="244">
        <v>64600</v>
      </c>
      <c r="F818" s="54">
        <f t="shared" si="190"/>
        <v>109.6308867204073</v>
      </c>
    </row>
    <row r="819" spans="1:6" ht="12.75" customHeight="1" x14ac:dyDescent="0.2">
      <c r="A819" s="55">
        <v>37215</v>
      </c>
      <c r="B819" s="87" t="s">
        <v>1614</v>
      </c>
      <c r="C819" s="52" t="s">
        <v>1615</v>
      </c>
      <c r="D819" s="244">
        <v>35000</v>
      </c>
      <c r="E819" s="244">
        <v>45000</v>
      </c>
      <c r="F819" s="54">
        <f t="shared" si="190"/>
        <v>128.57142857142858</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113082</v>
      </c>
      <c r="E823" s="244">
        <v>111466.42</v>
      </c>
      <c r="F823" s="54">
        <f t="shared" si="190"/>
        <v>98.571319927132521</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v>1334159.8999999999</v>
      </c>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v>1600000</v>
      </c>
      <c r="F885" s="54" t="str">
        <f t="shared" si="190"/>
        <v>-</v>
      </c>
    </row>
    <row r="886" spans="1:6" ht="24" x14ac:dyDescent="0.2">
      <c r="A886" s="55">
        <v>84432</v>
      </c>
      <c r="B886" s="87" t="s">
        <v>1747</v>
      </c>
      <c r="C886" s="52" t="s">
        <v>1748</v>
      </c>
      <c r="D886" s="244">
        <v>4015622</v>
      </c>
      <c r="E886" s="244"/>
      <c r="F886" s="54">
        <f t="shared" si="190"/>
        <v>0</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v>1600053.13</v>
      </c>
      <c r="F953" s="54" t="str">
        <f t="shared" si="190"/>
        <v>-</v>
      </c>
    </row>
    <row r="954" spans="1:6" ht="24" x14ac:dyDescent="0.2">
      <c r="A954" s="55">
        <v>54432</v>
      </c>
      <c r="B954" s="87" t="s">
        <v>1883</v>
      </c>
      <c r="C954" s="52" t="s">
        <v>1884</v>
      </c>
      <c r="D954" s="244">
        <v>279807</v>
      </c>
      <c r="E954" s="244">
        <v>1211859.73</v>
      </c>
      <c r="F954" s="54">
        <f t="shared" si="190"/>
        <v>433.10557991758606</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v>500000</v>
      </c>
      <c r="E965" s="244">
        <v>500000</v>
      </c>
      <c r="F965" s="54">
        <f t="shared" si="190"/>
        <v>100</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zoomScale="130" zoomScaleNormal="130" workbookViewId="0">
      <selection activeCell="E268" sqref="E26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106508200</v>
      </c>
      <c r="E6" s="231">
        <f t="shared" si="0"/>
        <v>103880053.25</v>
      </c>
      <c r="F6" s="232">
        <f t="shared" ref="F6:F260" si="1">IF(D6&gt;0,IF(E6/D6&gt;=100,"&gt;&gt;100",E6/D6*100),"-")</f>
        <v>97.532446562799862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92571434</v>
      </c>
      <c r="E7" s="106">
        <f t="shared" si="2"/>
        <v>91956089.320000008</v>
      </c>
      <c r="F7" s="95">
        <f t="shared" si="1"/>
        <v>99.335275847622711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23010637</v>
      </c>
      <c r="E8" s="106">
        <f>E9+E10-E11</f>
        <v>23297238.280000001</v>
      </c>
      <c r="F8" s="95">
        <f t="shared" si="1"/>
        <v>101.24551649743552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19910383</v>
      </c>
      <c r="E9" s="249">
        <v>19910382.530000001</v>
      </c>
      <c r="F9" s="95">
        <f t="shared" si="1"/>
        <v>99.999997639422617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3100254</v>
      </c>
      <c r="E10" s="249">
        <v>3386855.75</v>
      </c>
      <c r="F10" s="95">
        <f t="shared" si="1"/>
        <v>109.24446029260828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69560797</v>
      </c>
      <c r="E12" s="106">
        <f t="shared" si="3"/>
        <v>68658851.040000007</v>
      </c>
      <c r="F12" s="95">
        <f t="shared" si="1"/>
        <v>98.703370290596297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65761208</v>
      </c>
      <c r="E13" s="106">
        <f t="shared" si="4"/>
        <v>65213026.649999999</v>
      </c>
      <c r="F13" s="95">
        <f t="shared" si="1"/>
        <v>99.166406204095267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2528951</v>
      </c>
      <c r="E14" s="249">
        <v>2528951.04</v>
      </c>
      <c r="F14" s="95">
        <f t="shared" si="1"/>
        <v>100.00000158168348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2189816</v>
      </c>
      <c r="E15" s="249">
        <v>2189816.48</v>
      </c>
      <c r="F15" s="95">
        <f t="shared" si="1"/>
        <v>100.00002191964987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24923440</v>
      </c>
      <c r="E16" s="249">
        <v>26141012.84</v>
      </c>
      <c r="F16" s="95">
        <f t="shared" si="1"/>
        <v>104.8852519555888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46838239</v>
      </c>
      <c r="E17" s="249">
        <v>47681447.049999997</v>
      </c>
      <c r="F17" s="95">
        <f t="shared" si="1"/>
        <v>101.8002556628997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10719238</v>
      </c>
      <c r="E18" s="249">
        <v>13328200.76</v>
      </c>
      <c r="F18" s="95">
        <f t="shared" si="1"/>
        <v>124.3390692510046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1874433</v>
      </c>
      <c r="E19" s="106">
        <f t="shared" si="5"/>
        <v>1747933.4899999993</v>
      </c>
      <c r="F19" s="95">
        <f t="shared" si="1"/>
        <v>93.251318665431057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1751856</v>
      </c>
      <c r="E20" s="249">
        <v>1866271.53</v>
      </c>
      <c r="F20" s="95">
        <f t="shared" si="1"/>
        <v>106.53110358385621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437272</v>
      </c>
      <c r="E21" s="249">
        <v>437272.43</v>
      </c>
      <c r="F21" s="95">
        <f t="shared" si="1"/>
        <v>100.00009833696188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714029</v>
      </c>
      <c r="E22" s="249">
        <v>734004.38</v>
      </c>
      <c r="F22" s="95">
        <f t="shared" si="1"/>
        <v>102.79755864257613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11750</v>
      </c>
      <c r="E24" s="249">
        <v>11750</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742365</v>
      </c>
      <c r="E25" s="249">
        <v>1008105.77</v>
      </c>
      <c r="F25" s="95">
        <f t="shared" si="1"/>
        <v>135.79651115017546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3316103</v>
      </c>
      <c r="E26" s="249">
        <v>3591184.32</v>
      </c>
      <c r="F26" s="95">
        <f t="shared" si="1"/>
        <v>108.29531893309708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5098942</v>
      </c>
      <c r="E28" s="249">
        <v>5900654.9400000004</v>
      </c>
      <c r="F28" s="95">
        <f t="shared" si="1"/>
        <v>115.72312334598041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654720</v>
      </c>
      <c r="E29" s="106">
        <f t="shared" si="6"/>
        <v>331863.8899999999</v>
      </c>
      <c r="F29" s="95">
        <f t="shared" si="1"/>
        <v>50.687910862658839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2311909</v>
      </c>
      <c r="E30" s="249">
        <v>2311909</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1657189</v>
      </c>
      <c r="E34" s="249">
        <v>1980045.11</v>
      </c>
      <c r="F34" s="95">
        <f t="shared" si="1"/>
        <v>119.48215381588945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603368</v>
      </c>
      <c r="E35" s="106">
        <f t="shared" si="7"/>
        <v>643765.28</v>
      </c>
      <c r="F35" s="95">
        <f t="shared" si="1"/>
        <v>106.69529706580396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875425</v>
      </c>
      <c r="E36" s="249">
        <v>918767.22</v>
      </c>
      <c r="F36" s="95">
        <f t="shared" si="1"/>
        <v>104.95099180398093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494745</v>
      </c>
      <c r="E37" s="249">
        <v>494744.82</v>
      </c>
      <c r="F37" s="95">
        <f t="shared" si="1"/>
        <v>99.999963617621205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37500</v>
      </c>
      <c r="E39" s="249">
        <v>37500</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804302</v>
      </c>
      <c r="E40" s="249">
        <v>807246.76</v>
      </c>
      <c r="F40" s="95">
        <f t="shared" si="1"/>
        <v>100.36612615659293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667068</v>
      </c>
      <c r="E45" s="106">
        <f t="shared" si="9"/>
        <v>722261.73000000045</v>
      </c>
      <c r="F45" s="95">
        <f t="shared" si="1"/>
        <v>108.27407850474022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311634</v>
      </c>
      <c r="E47" s="249">
        <v>311633.63</v>
      </c>
      <c r="F47" s="95">
        <f t="shared" si="1"/>
        <v>99.999881270978136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1895856</v>
      </c>
      <c r="E48" s="249">
        <v>1895856.25</v>
      </c>
      <c r="F48" s="95">
        <f t="shared" si="1"/>
        <v>100.00001318665552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6377609</v>
      </c>
      <c r="E49" s="249">
        <v>6442728.0300000003</v>
      </c>
      <c r="F49" s="95">
        <f t="shared" si="1"/>
        <v>101.02105710776563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7918031</v>
      </c>
      <c r="E50" s="249">
        <v>7927956.1799999997</v>
      </c>
      <c r="F50" s="95">
        <f t="shared" si="1"/>
        <v>100.12534909247009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1149283</v>
      </c>
      <c r="E54" s="249">
        <v>1306602.25</v>
      </c>
      <c r="F54" s="95">
        <f t="shared" si="1"/>
        <v>113.68846924560792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1149283</v>
      </c>
      <c r="E55" s="249">
        <v>1306602.25</v>
      </c>
      <c r="F55" s="95">
        <f t="shared" si="1"/>
        <v>113.68846924560792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13936766</v>
      </c>
      <c r="E68" s="106">
        <f t="shared" si="13"/>
        <v>11923963.93</v>
      </c>
      <c r="F68" s="95">
        <f t="shared" si="1"/>
        <v>85.557610208853333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814180</v>
      </c>
      <c r="E69" s="106">
        <f t="shared" si="14"/>
        <v>177113.71</v>
      </c>
      <c r="F69" s="95">
        <f t="shared" si="1"/>
        <v>21.753630646785719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805809</v>
      </c>
      <c r="E70" s="106">
        <f t="shared" si="15"/>
        <v>159634.44</v>
      </c>
      <c r="F70" s="95">
        <f t="shared" si="1"/>
        <v>19.810456324017231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805809</v>
      </c>
      <c r="E71" s="249"/>
      <c r="F71" s="95">
        <f t="shared" si="1"/>
        <v>0</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v>159634.44</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5000</v>
      </c>
      <c r="E75" s="249">
        <v>5000</v>
      </c>
      <c r="F75" s="95">
        <f t="shared" si="1"/>
        <v>100</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3371</v>
      </c>
      <c r="E76" s="249">
        <v>12479.27</v>
      </c>
      <c r="F76" s="95">
        <f t="shared" si="1"/>
        <v>370.19489765648177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1750</v>
      </c>
      <c r="E78" s="106">
        <f>E79+SUM(E82:E84)-E85+E86</f>
        <v>7389.65</v>
      </c>
      <c r="F78" s="95">
        <f t="shared" si="1"/>
        <v>422.2657142857143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1750</v>
      </c>
      <c r="E86" s="249">
        <v>7389.65</v>
      </c>
      <c r="F86" s="95">
        <f t="shared" si="1"/>
        <v>422.2657142857143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5164600</v>
      </c>
      <c r="E134" s="106">
        <f t="shared" si="23"/>
        <v>5164600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5164600</v>
      </c>
      <c r="E135" s="106">
        <f t="shared" si="24"/>
        <v>5164600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5164600</v>
      </c>
      <c r="E141" s="249">
        <v>5164600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7936076</v>
      </c>
      <c r="E146" s="106">
        <f t="shared" si="26"/>
        <v>6554700.5699999994</v>
      </c>
      <c r="F146" s="95">
        <f t="shared" si="1"/>
        <v>82.593722262740414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1276659</v>
      </c>
      <c r="E147" s="249">
        <v>1471559.05</v>
      </c>
      <c r="F147" s="95">
        <f t="shared" si="1"/>
        <v>115.26641413251306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1043713</v>
      </c>
      <c r="E158" s="249">
        <v>473503.29</v>
      </c>
      <c r="F158" s="95">
        <f t="shared" si="1"/>
        <v>45.367192896897905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5539243</v>
      </c>
      <c r="E159" s="249">
        <v>4581862.87</v>
      </c>
      <c r="F159" s="95">
        <f t="shared" si="1"/>
        <v>82.716408541744784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76461</v>
      </c>
      <c r="E161" s="249">
        <v>87127.56</v>
      </c>
      <c r="F161" s="95">
        <f t="shared" si="1"/>
        <v>113.95032761800132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v>9263.01</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v>68615.210000000006</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20160</v>
      </c>
      <c r="E164" s="106">
        <f t="shared" si="28"/>
        <v>20160</v>
      </c>
      <c r="F164" s="95">
        <f t="shared" si="1"/>
        <v>100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20160</v>
      </c>
      <c r="E166" s="249">
        <v>20160</v>
      </c>
      <c r="F166" s="95">
        <f t="shared" si="1"/>
        <v>100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106508200</v>
      </c>
      <c r="E175" s="106">
        <f t="shared" si="30"/>
        <v>103880053.24999999</v>
      </c>
      <c r="F175" s="95">
        <f t="shared" si="1"/>
        <v>97.532446562799848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11441285</v>
      </c>
      <c r="E176" s="106">
        <f t="shared" si="31"/>
        <v>7253175.1999999993</v>
      </c>
      <c r="F176" s="95">
        <f t="shared" si="1"/>
        <v>63.394760291348383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700870</v>
      </c>
      <c r="E177" s="106">
        <f t="shared" si="32"/>
        <v>573440.42999999993</v>
      </c>
      <c r="F177" s="95">
        <f t="shared" si="1"/>
        <v>81.81837287942129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560404</v>
      </c>
      <c r="E179" s="249">
        <v>434162.85</v>
      </c>
      <c r="F179" s="95">
        <f t="shared" si="1"/>
        <v>77.473188985089323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6250</v>
      </c>
      <c r="E180" s="106">
        <f t="shared" si="33"/>
        <v>3032.83</v>
      </c>
      <c r="F180" s="95">
        <f t="shared" si="1"/>
        <v>48.525279999999995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6250</v>
      </c>
      <c r="E183" s="249">
        <v>3032.83</v>
      </c>
      <c r="F183" s="95">
        <f t="shared" si="1"/>
        <v>48.525279999999995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11101</v>
      </c>
      <c r="E185" s="249">
        <v>4411.95</v>
      </c>
      <c r="F185" s="95">
        <f t="shared" si="1"/>
        <v>39.743716782271868</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123115</v>
      </c>
      <c r="E188" s="249">
        <v>131832.79999999999</v>
      </c>
      <c r="F188" s="95">
        <f t="shared" si="1"/>
        <v>107.08102180887786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2473543</v>
      </c>
      <c r="E189" s="249">
        <v>428161.33</v>
      </c>
      <c r="F189" s="95">
        <f t="shared" si="1"/>
        <v>17.309637633144035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8266872</v>
      </c>
      <c r="E206" s="106">
        <f t="shared" si="37"/>
        <v>6251573.4399999995</v>
      </c>
      <c r="F206" s="95">
        <f t="shared" si="1"/>
        <v>75.621993905312664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8266872</v>
      </c>
      <c r="E207" s="106">
        <f t="shared" si="38"/>
        <v>6251573.4399999995</v>
      </c>
      <c r="F207" s="95">
        <f t="shared" si="1"/>
        <v>75.621993905312664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5316337</v>
      </c>
      <c r="E212" s="249">
        <v>3824176.1</v>
      </c>
      <c r="F212" s="95">
        <f t="shared" si="1"/>
        <v>71.932537384292985</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2550535</v>
      </c>
      <c r="E215" s="249">
        <v>2033734.5</v>
      </c>
      <c r="F215" s="95">
        <f t="shared" si="1"/>
        <v>79.737564863842294</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400000</v>
      </c>
      <c r="E217" s="249">
        <v>393662.84</v>
      </c>
      <c r="F217" s="95">
        <f t="shared" si="1"/>
        <v>98.415710000000018</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95066915</v>
      </c>
      <c r="E237" s="106">
        <f t="shared" si="41"/>
        <v>96626878.049999982</v>
      </c>
      <c r="F237" s="95">
        <f t="shared" si="1"/>
        <v>101.6409105628388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89567103</v>
      </c>
      <c r="E238" s="106">
        <f t="shared" si="42"/>
        <v>90875775.569999993</v>
      </c>
      <c r="F238" s="95">
        <f t="shared" si="1"/>
        <v>101.46110851659454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97783440</v>
      </c>
      <c r="E239" s="106">
        <f t="shared" si="43"/>
        <v>97100446.049999997</v>
      </c>
      <c r="F239" s="95">
        <f t="shared" si="1"/>
        <v>99.301523908342759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97741034</v>
      </c>
      <c r="E240" s="249">
        <v>97100446.049999997</v>
      </c>
      <c r="F240" s="95">
        <f t="shared" si="1"/>
        <v>99.34460694369163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42406</v>
      </c>
      <c r="E241" s="249"/>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8216337</v>
      </c>
      <c r="E242" s="106">
        <f t="shared" si="44"/>
        <v>6224670.4800000004</v>
      </c>
      <c r="F242" s="95">
        <f t="shared" si="1"/>
        <v>75.759678309202755</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8216337</v>
      </c>
      <c r="E243" s="249">
        <v>6224670.4800000004</v>
      </c>
      <c r="F243" s="95">
        <f t="shared" si="1"/>
        <v>75.759678309202755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-2334628</v>
      </c>
      <c r="E245" s="106">
        <f t="shared" si="45"/>
        <v>-762112.73000000045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22070182</v>
      </c>
      <c r="E246" s="106">
        <f t="shared" si="46"/>
        <v>6445810.0800000001</v>
      </c>
      <c r="F246" s="95">
        <f t="shared" si="1"/>
        <v>29.205967037335711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17652558</v>
      </c>
      <c r="E247" s="249">
        <v>6445810.0800000001</v>
      </c>
      <c r="F247" s="95">
        <f t="shared" si="1"/>
        <v>36.51487835360745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4417624</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24404810</v>
      </c>
      <c r="E250" s="106">
        <f t="shared" si="47"/>
        <v>7207922.8100000005</v>
      </c>
      <c r="F250" s="95">
        <f t="shared" si="1"/>
        <v>29.534845016207871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24404810</v>
      </c>
      <c r="E252" s="249">
        <v>5496009.9500000002</v>
      </c>
      <c r="F252" s="95">
        <f t="shared" si="1"/>
        <v>22.520191511427463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v>1711912.86</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7814280</v>
      </c>
      <c r="E255" s="249">
        <v>6493055.21</v>
      </c>
      <c r="F255" s="95">
        <f t="shared" si="1"/>
        <v>83.092174966855552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20160</v>
      </c>
      <c r="E256" s="249">
        <v>20160</v>
      </c>
      <c r="F256" s="95">
        <f t="shared" si="1"/>
        <v>100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7855564</v>
      </c>
      <c r="E264" s="249">
        <v>6495577.4100000001</v>
      </c>
      <c r="F264" s="95">
        <f t="shared" si="50"/>
        <v>82.6876009157331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80512</v>
      </c>
      <c r="E265" s="249">
        <v>127738.37</v>
      </c>
      <c r="F265" s="95">
        <f t="shared" si="50"/>
        <v>158.65755415341812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20160</v>
      </c>
      <c r="E266" s="249">
        <v>20160</v>
      </c>
      <c r="F266" s="95">
        <f t="shared" si="50"/>
        <v>100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794</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957</v>
      </c>
      <c r="E271" s="249">
        <v>5176.6899999999996</v>
      </c>
      <c r="F271" s="95">
        <f t="shared" si="50"/>
        <v>540.92894461859976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695110</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5760</v>
      </c>
      <c r="E288" s="249">
        <v>573440.43000000005</v>
      </c>
      <c r="F288" s="95">
        <f t="shared" si="50"/>
        <v>9955.5630208333332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2473543</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428161.33</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8266872</v>
      </c>
      <c r="E294" s="249">
        <v>6251573.4400000004</v>
      </c>
      <c r="F294" s="95">
        <f t="shared" si="50"/>
        <v>75.621993905312678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779</v>
      </c>
      <c r="E301" s="249">
        <v>779.04</v>
      </c>
      <c r="F301" s="95">
        <f t="shared" si="50"/>
        <v>100.00513478818998</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87427.56</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5" zoomScale="130" zoomScaleNormal="130"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3813279</v>
      </c>
      <c r="E5" s="81">
        <f t="shared" si="0"/>
        <v>3328200</v>
      </c>
      <c r="F5" s="82">
        <f t="shared" ref="F5:F141" si="1">IF(D5&gt;0,IF(E5/D5&gt;=100,"&gt;&gt;100",E5/D5*100),"-")</f>
        <v>87.279215604208346</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3806004</v>
      </c>
      <c r="E6" s="83">
        <f t="shared" si="2"/>
        <v>3328200</v>
      </c>
      <c r="F6" s="65">
        <f t="shared" si="1"/>
        <v>87.446045773992878</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2755468</v>
      </c>
      <c r="E7" s="251">
        <v>3140015.19</v>
      </c>
      <c r="F7" s="65">
        <f t="shared" si="1"/>
        <v>113.95578500639456</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1050536</v>
      </c>
      <c r="E8" s="251">
        <v>188184.81</v>
      </c>
      <c r="F8" s="65">
        <f t="shared" si="1"/>
        <v>17.913218585560134</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7275</v>
      </c>
      <c r="E13" s="83">
        <f t="shared" si="4"/>
        <v>0</v>
      </c>
      <c r="F13" s="65">
        <f t="shared" si="1"/>
        <v>0</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7275</v>
      </c>
      <c r="E14" s="251"/>
      <c r="F14" s="65">
        <f t="shared" si="1"/>
        <v>0</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77250</v>
      </c>
      <c r="E22" s="83">
        <f t="shared" si="5"/>
        <v>0</v>
      </c>
      <c r="F22" s="65">
        <f t="shared" si="1"/>
        <v>0</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77250</v>
      </c>
      <c r="E24" s="251"/>
      <c r="F24" s="65">
        <f t="shared" si="1"/>
        <v>0</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320000</v>
      </c>
      <c r="E28" s="83">
        <f t="shared" si="6"/>
        <v>376500</v>
      </c>
      <c r="F28" s="65">
        <f t="shared" si="1"/>
        <v>117.65625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320000</v>
      </c>
      <c r="E30" s="251">
        <v>376500</v>
      </c>
      <c r="F30" s="65">
        <f t="shared" si="1"/>
        <v>117.65625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1677594</v>
      </c>
      <c r="E35" s="83">
        <f t="shared" si="7"/>
        <v>1116345.32</v>
      </c>
      <c r="F35" s="65">
        <f t="shared" si="1"/>
        <v>66.544427316740524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7974</v>
      </c>
      <c r="E39" s="83">
        <f t="shared" si="9"/>
        <v>0</v>
      </c>
      <c r="F39" s="65">
        <f t="shared" si="1"/>
        <v>0</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7974</v>
      </c>
      <c r="E40" s="251"/>
      <c r="F40" s="65">
        <f t="shared" si="1"/>
        <v>0</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1008140</v>
      </c>
      <c r="E54" s="83">
        <f t="shared" si="12"/>
        <v>486945.32</v>
      </c>
      <c r="F54" s="65">
        <f t="shared" si="1"/>
        <v>48.301358938242707</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866860</v>
      </c>
      <c r="E55" s="251">
        <v>486945.32</v>
      </c>
      <c r="F55" s="65">
        <f t="shared" si="1"/>
        <v>56.173467457259541</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141280</v>
      </c>
      <c r="E56" s="251"/>
      <c r="F56" s="65">
        <f t="shared" si="1"/>
        <v>0</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40000</v>
      </c>
      <c r="E60" s="251"/>
      <c r="F60" s="65">
        <f t="shared" si="1"/>
        <v>0</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594480</v>
      </c>
      <c r="E61" s="83">
        <f t="shared" si="13"/>
        <v>629400</v>
      </c>
      <c r="F61" s="65">
        <f t="shared" si="1"/>
        <v>105.87404117884537</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594480</v>
      </c>
      <c r="E64" s="251">
        <v>629400</v>
      </c>
      <c r="F64" s="65">
        <f t="shared" si="1"/>
        <v>105.87404117884537</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27000</v>
      </c>
      <c r="E74" s="251"/>
      <c r="F74" s="65">
        <f t="shared" si="1"/>
        <v>0</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191615</v>
      </c>
      <c r="E75" s="83">
        <f t="shared" si="15"/>
        <v>359500</v>
      </c>
      <c r="F75" s="65">
        <f t="shared" si="1"/>
        <v>187.61579208308325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45478</v>
      </c>
      <c r="E76" s="251">
        <v>45000</v>
      </c>
      <c r="F76" s="65">
        <f t="shared" si="1"/>
        <v>98.948942345749586</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34061</v>
      </c>
      <c r="E77" s="251">
        <v>170000</v>
      </c>
      <c r="F77" s="65">
        <f t="shared" si="1"/>
        <v>499.10454772320253</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112076</v>
      </c>
      <c r="E81" s="251">
        <v>144500</v>
      </c>
      <c r="F81" s="65">
        <f t="shared" si="1"/>
        <v>128.9303686783968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4179712</v>
      </c>
      <c r="E82" s="83">
        <f t="shared" si="16"/>
        <v>5433050.6699999999</v>
      </c>
      <c r="F82" s="65">
        <f t="shared" si="1"/>
        <v>129.98624474604949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v>1475398.67</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3227857</v>
      </c>
      <c r="E84" s="251">
        <v>3147052</v>
      </c>
      <c r="F84" s="65">
        <f t="shared" si="1"/>
        <v>97.496636313194799</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v>600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486353</v>
      </c>
      <c r="E86" s="251">
        <v>810000</v>
      </c>
      <c r="F86" s="65">
        <f t="shared" si="1"/>
        <v>166.54569828910277</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465502</v>
      </c>
      <c r="E88" s="251"/>
      <c r="F88" s="65">
        <f t="shared" si="1"/>
        <v>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18115</v>
      </c>
      <c r="E89" s="83">
        <f t="shared" si="17"/>
        <v>40000</v>
      </c>
      <c r="F89" s="65">
        <f t="shared" si="1"/>
        <v>220.81148219707421</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18115</v>
      </c>
      <c r="E106" s="251">
        <v>40000</v>
      </c>
      <c r="F106" s="65">
        <f t="shared" si="1"/>
        <v>220.81148219707421</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570348</v>
      </c>
      <c r="E107" s="83">
        <f t="shared" si="21"/>
        <v>1107178.1600000001</v>
      </c>
      <c r="F107" s="65">
        <f t="shared" si="1"/>
        <v>194.12326509429334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172133</v>
      </c>
      <c r="E108" s="251">
        <v>337700</v>
      </c>
      <c r="F108" s="65">
        <f t="shared" si="1"/>
        <v>196.18550771786931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356215</v>
      </c>
      <c r="E109" s="251">
        <v>693178.16</v>
      </c>
      <c r="F109" s="65">
        <f t="shared" si="1"/>
        <v>194.59544376289602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42000</v>
      </c>
      <c r="E111" s="251">
        <v>76300</v>
      </c>
      <c r="F111" s="65">
        <f t="shared" si="1"/>
        <v>181.66666666666666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13704907</v>
      </c>
      <c r="E114" s="83">
        <f t="shared" si="22"/>
        <v>1944421.98</v>
      </c>
      <c r="F114" s="65">
        <f t="shared" si="1"/>
        <v>14.187779457387052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13669907</v>
      </c>
      <c r="E115" s="83">
        <f t="shared" si="23"/>
        <v>1896421.98</v>
      </c>
      <c r="F115" s="65">
        <f t="shared" si="1"/>
        <v>13.872969143096583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13654412</v>
      </c>
      <c r="E116" s="251">
        <v>1896421.98</v>
      </c>
      <c r="F116" s="65">
        <f t="shared" si="1"/>
        <v>13.888712161314597</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15495</v>
      </c>
      <c r="E117" s="251"/>
      <c r="F117" s="65">
        <f t="shared" si="1"/>
        <v>0</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35000</v>
      </c>
      <c r="E118" s="83">
        <f t="shared" si="24"/>
        <v>48000</v>
      </c>
      <c r="F118" s="65">
        <f t="shared" si="1"/>
        <v>137.14285714285714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v>3000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35000</v>
      </c>
      <c r="E120" s="251">
        <v>45000</v>
      </c>
      <c r="F120" s="65">
        <f t="shared" si="1"/>
        <v>128.57142857142858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577201</v>
      </c>
      <c r="E129" s="83">
        <f t="shared" si="26"/>
        <v>568697.57000000007</v>
      </c>
      <c r="F129" s="65">
        <f t="shared" si="1"/>
        <v>98.52678183163232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58925</v>
      </c>
      <c r="E133" s="251"/>
      <c r="F133" s="65">
        <f t="shared" si="1"/>
        <v>0</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246261</v>
      </c>
      <c r="E135" s="251">
        <v>45000</v>
      </c>
      <c r="F135" s="65">
        <f t="shared" si="1"/>
        <v>18.273295406093535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214245</v>
      </c>
      <c r="E137" s="251"/>
      <c r="F137" s="65">
        <f t="shared" si="1"/>
        <v>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57770</v>
      </c>
      <c r="E138" s="251">
        <v>523697.57</v>
      </c>
      <c r="F138" s="65">
        <f t="shared" si="1"/>
        <v>906.52167214817382</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25130021</v>
      </c>
      <c r="E141" s="108">
        <f t="shared" si="28"/>
        <v>14273893.700000001</v>
      </c>
      <c r="F141" s="84">
        <f t="shared" si="1"/>
        <v>56.800166223498181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186908</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186908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186908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186908</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zoomScale="130" zoomScaleNormal="130"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11441284.939999999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15594633.65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11144404.32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4062656.28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4415971.8099999996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1390544.5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651464.4</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27485.31</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244486.42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351795.6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3129983.44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1320245.8899999999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1320245.8899999999</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19789339.399999999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11278430.389999999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4062656.28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4548808.99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1393761.67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651464.4</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34174.54</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244486.42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343078.09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5175364.6100000003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3335544.4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3335544.4</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7246579.1900000013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7246579.1899999995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573440.43000000005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428161.33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6244977.4299999997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29574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cp:lastModifiedBy>
  <cp:lastPrinted>2023-02-16T08:56:13Z</cp:lastPrinted>
  <dcterms:created xsi:type="dcterms:W3CDTF">2022-04-01T05:14:30Z</dcterms:created>
  <dcterms:modified xsi:type="dcterms:W3CDTF">2023-02-27T08:21:36Z</dcterms:modified>
</cp:coreProperties>
</file>