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tivan\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E285" i="9"/>
  <c r="B285" i="9" s="1"/>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5" i="9" s="1"/>
  <c r="L274" i="9"/>
  <c r="F274" i="9" s="1"/>
  <c r="H274" i="9"/>
  <c r="I273" i="9"/>
  <c r="H273" i="9"/>
  <c r="F273" i="9"/>
  <c r="E272" i="9"/>
  <c r="M271" i="9"/>
  <c r="L271" i="9"/>
  <c r="F271" i="9" s="1"/>
  <c r="B271" i="9" s="1"/>
  <c r="E271" i="9"/>
  <c r="M270" i="9"/>
  <c r="L270" i="9"/>
  <c r="F270" i="9" s="1"/>
  <c r="E270" i="9"/>
  <c r="M269" i="9"/>
  <c r="L269" i="9"/>
  <c r="F269" i="9"/>
  <c r="E269" i="9"/>
  <c r="B269" i="9" s="1"/>
  <c r="M268" i="9"/>
  <c r="L268" i="9"/>
  <c r="F268" i="9" s="1"/>
  <c r="E268" i="9"/>
  <c r="B268" i="9" s="1"/>
  <c r="M267" i="9"/>
  <c r="L267" i="9"/>
  <c r="F267" i="9" s="1"/>
  <c r="B267" i="9" s="1"/>
  <c r="E267" i="9"/>
  <c r="M266" i="9"/>
  <c r="L266" i="9"/>
  <c r="F266" i="9" s="1"/>
  <c r="E266" i="9"/>
  <c r="M265" i="9"/>
  <c r="L265" i="9"/>
  <c r="F265" i="9"/>
  <c r="E265" i="9"/>
  <c r="B265" i="9" s="1"/>
  <c r="M264" i="9"/>
  <c r="L264" i="9"/>
  <c r="F264" i="9" s="1"/>
  <c r="B264" i="9" s="1"/>
  <c r="E264" i="9"/>
  <c r="M263" i="9"/>
  <c r="L263" i="9"/>
  <c r="F263" i="9" s="1"/>
  <c r="B263" i="9" s="1"/>
  <c r="E263" i="9"/>
  <c r="M262" i="9"/>
  <c r="F262" i="9" s="1"/>
  <c r="L262" i="9"/>
  <c r="E262" i="9"/>
  <c r="B262" i="9" s="1"/>
  <c r="M261" i="9"/>
  <c r="L261" i="9"/>
  <c r="F261" i="9"/>
  <c r="E261" i="9"/>
  <c r="B261" i="9" s="1"/>
  <c r="M260" i="9"/>
  <c r="L260" i="9"/>
  <c r="F260" i="9" s="1"/>
  <c r="B260" i="9" s="1"/>
  <c r="E260" i="9"/>
  <c r="M259" i="9"/>
  <c r="L259" i="9"/>
  <c r="F259" i="9" s="1"/>
  <c r="B259" i="9" s="1"/>
  <c r="E259" i="9"/>
  <c r="M258" i="9"/>
  <c r="F258" i="9" s="1"/>
  <c r="L258" i="9"/>
  <c r="E258" i="9"/>
  <c r="B258" i="9" s="1"/>
  <c r="M257" i="9"/>
  <c r="L257" i="9"/>
  <c r="F257" i="9"/>
  <c r="E257" i="9"/>
  <c r="B257" i="9" s="1"/>
  <c r="M256" i="9"/>
  <c r="L256" i="9"/>
  <c r="F256" i="9" s="1"/>
  <c r="B256" i="9" s="1"/>
  <c r="E256" i="9"/>
  <c r="M255" i="9"/>
  <c r="L255" i="9"/>
  <c r="E255" i="9"/>
  <c r="M254" i="9"/>
  <c r="F254" i="9" s="1"/>
  <c r="L254" i="9"/>
  <c r="E254" i="9"/>
  <c r="M253" i="9"/>
  <c r="L253" i="9"/>
  <c r="F253" i="9"/>
  <c r="E253" i="9"/>
  <c r="B253" i="9" s="1"/>
  <c r="M252" i="9"/>
  <c r="L252" i="9"/>
  <c r="F252" i="9" s="1"/>
  <c r="B252" i="9" s="1"/>
  <c r="E252" i="9"/>
  <c r="M251" i="9"/>
  <c r="L251" i="9"/>
  <c r="F251" i="9" s="1"/>
  <c r="B251" i="9" s="1"/>
  <c r="E251" i="9"/>
  <c r="M250" i="9"/>
  <c r="F250" i="9" s="1"/>
  <c r="L250" i="9"/>
  <c r="E250" i="9"/>
  <c r="B250" i="9" s="1"/>
  <c r="M249" i="9"/>
  <c r="L249" i="9"/>
  <c r="F249" i="9"/>
  <c r="E249" i="9"/>
  <c r="B249" i="9" s="1"/>
  <c r="M248" i="9"/>
  <c r="L248" i="9"/>
  <c r="F248" i="9" s="1"/>
  <c r="B248" i="9" s="1"/>
  <c r="E248" i="9"/>
  <c r="M247" i="9"/>
  <c r="L247" i="9"/>
  <c r="E247" i="9"/>
  <c r="M246" i="9"/>
  <c r="L246" i="9"/>
  <c r="F246" i="9" s="1"/>
  <c r="E246" i="9"/>
  <c r="B246" i="9" s="1"/>
  <c r="M245" i="9"/>
  <c r="L245" i="9"/>
  <c r="F245" i="9"/>
  <c r="E245" i="9"/>
  <c r="B245" i="9" s="1"/>
  <c r="M244" i="9"/>
  <c r="L244" i="9"/>
  <c r="F244" i="9" s="1"/>
  <c r="B244" i="9" s="1"/>
  <c r="E244" i="9"/>
  <c r="M243" i="9"/>
  <c r="L243" i="9"/>
  <c r="F243" i="9" s="1"/>
  <c r="B243" i="9" s="1"/>
  <c r="E243" i="9"/>
  <c r="M242" i="9"/>
  <c r="L242" i="9"/>
  <c r="F242" i="9" s="1"/>
  <c r="E242" i="9"/>
  <c r="B242" i="9" s="1"/>
  <c r="M241" i="9"/>
  <c r="L241" i="9"/>
  <c r="F241" i="9"/>
  <c r="E241" i="9"/>
  <c r="B241" i="9" s="1"/>
  <c r="M240" i="9"/>
  <c r="L240" i="9"/>
  <c r="F240" i="9" s="1"/>
  <c r="B240" i="9" s="1"/>
  <c r="E240" i="9"/>
  <c r="M239" i="9"/>
  <c r="L239" i="9"/>
  <c r="E239" i="9"/>
  <c r="M238" i="9"/>
  <c r="L238" i="9"/>
  <c r="F238" i="9" s="1"/>
  <c r="E238" i="9"/>
  <c r="B238" i="9" s="1"/>
  <c r="M237" i="9"/>
  <c r="L237" i="9"/>
  <c r="F237" i="9"/>
  <c r="E237" i="9"/>
  <c r="B237" i="9" s="1"/>
  <c r="M236" i="9"/>
  <c r="L236" i="9"/>
  <c r="F236" i="9" s="1"/>
  <c r="B236" i="9" s="1"/>
  <c r="E236" i="9"/>
  <c r="M235" i="9"/>
  <c r="L235" i="9"/>
  <c r="F235" i="9" s="1"/>
  <c r="B235" i="9" s="1"/>
  <c r="E235" i="9"/>
  <c r="M234" i="9"/>
  <c r="L234" i="9"/>
  <c r="F234" i="9" s="1"/>
  <c r="E234" i="9"/>
  <c r="M233" i="9"/>
  <c r="L233" i="9"/>
  <c r="F233" i="9"/>
  <c r="E233" i="9"/>
  <c r="M232" i="9"/>
  <c r="L232" i="9"/>
  <c r="F232" i="9"/>
  <c r="B232" i="9" s="1"/>
  <c r="E232" i="9"/>
  <c r="M231" i="9"/>
  <c r="L231" i="9"/>
  <c r="F231" i="9" s="1"/>
  <c r="B231" i="9" s="1"/>
  <c r="E231" i="9"/>
  <c r="M230" i="9"/>
  <c r="F230" i="9" s="1"/>
  <c r="L230" i="9"/>
  <c r="E230" i="9"/>
  <c r="B230" i="9" s="1"/>
  <c r="M229" i="9"/>
  <c r="L229" i="9"/>
  <c r="F229" i="9"/>
  <c r="E229" i="9"/>
  <c r="M228" i="9"/>
  <c r="L228" i="9"/>
  <c r="F228" i="9"/>
  <c r="B228" i="9" s="1"/>
  <c r="E228" i="9"/>
  <c r="M227" i="9"/>
  <c r="L227" i="9"/>
  <c r="F227" i="9" s="1"/>
  <c r="B227" i="9" s="1"/>
  <c r="E227" i="9"/>
  <c r="M226" i="9"/>
  <c r="L226" i="9"/>
  <c r="E226" i="9"/>
  <c r="H225" i="9"/>
  <c r="G225" i="9"/>
  <c r="F225" i="9"/>
  <c r="M224" i="9"/>
  <c r="L224" i="9"/>
  <c r="F224" i="9" s="1"/>
  <c r="B224" i="9" s="1"/>
  <c r="E224" i="9"/>
  <c r="M223" i="9"/>
  <c r="L223" i="9"/>
  <c r="F223" i="9" s="1"/>
  <c r="B223" i="9" s="1"/>
  <c r="E223" i="9"/>
  <c r="M222" i="9"/>
  <c r="L222" i="9"/>
  <c r="E222" i="9"/>
  <c r="M221" i="9"/>
  <c r="L221" i="9"/>
  <c r="F221" i="9"/>
  <c r="E221" i="9"/>
  <c r="M220" i="9"/>
  <c r="F220" i="9" s="1"/>
  <c r="B220" i="9" s="1"/>
  <c r="L220" i="9"/>
  <c r="E220" i="9"/>
  <c r="M219" i="9"/>
  <c r="L219" i="9"/>
  <c r="E219" i="9"/>
  <c r="M218" i="9"/>
  <c r="F218" i="9" s="1"/>
  <c r="L218" i="9"/>
  <c r="E218" i="9"/>
  <c r="M217" i="9"/>
  <c r="L217" i="9"/>
  <c r="F217" i="9" s="1"/>
  <c r="E217" i="9"/>
  <c r="M216" i="9"/>
  <c r="L216" i="9"/>
  <c r="F216" i="9" s="1"/>
  <c r="B216" i="9" s="1"/>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F157" i="9"/>
  <c r="H156" i="9"/>
  <c r="G156" i="9"/>
  <c r="F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E58" i="9" s="1"/>
  <c r="B58" i="9" s="1"/>
  <c r="G58" i="9"/>
  <c r="F58" i="9"/>
  <c r="H57" i="9"/>
  <c r="G57" i="9"/>
  <c r="F57" i="9"/>
  <c r="H56" i="9"/>
  <c r="G56" i="9"/>
  <c r="F56" i="9"/>
  <c r="H55" i="9"/>
  <c r="E55" i="9" s="1"/>
  <c r="B55" i="9" s="1"/>
  <c r="G55" i="9"/>
  <c r="F55" i="9"/>
  <c r="H54" i="9"/>
  <c r="G54" i="9"/>
  <c r="F54" i="9"/>
  <c r="E54" i="9"/>
  <c r="B54" i="9" s="1"/>
  <c r="H53" i="9"/>
  <c r="G53" i="9"/>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H45" i="9"/>
  <c r="G45" i="9"/>
  <c r="E45" i="9" s="1"/>
  <c r="F45" i="9"/>
  <c r="H44" i="9"/>
  <c r="G44" i="9"/>
  <c r="F44" i="9"/>
  <c r="H43" i="9"/>
  <c r="G43" i="9"/>
  <c r="F43" i="9"/>
  <c r="H42" i="9"/>
  <c r="E42" i="9" s="1"/>
  <c r="B42" i="9" s="1"/>
  <c r="G42" i="9"/>
  <c r="F42" i="9"/>
  <c r="H41" i="9"/>
  <c r="G41" i="9"/>
  <c r="F41" i="9"/>
  <c r="H40" i="9"/>
  <c r="G40" i="9"/>
  <c r="E40" i="9" s="1"/>
  <c r="B40" i="9" s="1"/>
  <c r="F40" i="9"/>
  <c r="H39" i="9"/>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E29" i="9" s="1"/>
  <c r="F29" i="9"/>
  <c r="H28" i="9"/>
  <c r="G28" i="9"/>
  <c r="E28" i="9" s="1"/>
  <c r="B28" i="9" s="1"/>
  <c r="F28" i="9"/>
  <c r="H27" i="9"/>
  <c r="E27" i="9" s="1"/>
  <c r="B27" i="9" s="1"/>
  <c r="G27" i="9"/>
  <c r="F27" i="9"/>
  <c r="H26" i="9"/>
  <c r="G26" i="9"/>
  <c r="F26" i="9"/>
  <c r="H25" i="9"/>
  <c r="G25" i="9"/>
  <c r="E25" i="9" s="1"/>
  <c r="F25" i="9"/>
  <c r="H24" i="9"/>
  <c r="G24" i="9"/>
  <c r="E24" i="9" s="1"/>
  <c r="B24" i="9" s="1"/>
  <c r="F24" i="9"/>
  <c r="H23" i="9"/>
  <c r="G23" i="9"/>
  <c r="F23" i="9"/>
  <c r="H22" i="9"/>
  <c r="G22" i="9"/>
  <c r="F22" i="9"/>
  <c r="E22" i="9"/>
  <c r="B22" i="9" s="1"/>
  <c r="H21" i="9"/>
  <c r="G21" i="9"/>
  <c r="F21" i="9"/>
  <c r="F20" i="9"/>
  <c r="F4" i="9"/>
  <c r="O3" i="9"/>
  <c r="G274" i="9" s="1"/>
  <c r="E274" i="9" s="1"/>
  <c r="B274" i="9" s="1"/>
  <c r="I3" i="9"/>
  <c r="H3" i="9"/>
  <c r="G3" i="9"/>
  <c r="D101" i="8"/>
  <c r="D95" i="8"/>
  <c r="D90" i="8"/>
  <c r="D85" i="8"/>
  <c r="D80" i="8"/>
  <c r="D75" i="8"/>
  <c r="D70" i="8"/>
  <c r="D65" i="8"/>
  <c r="D60" i="8"/>
  <c r="D55" i="8"/>
  <c r="C1530" i="1" s="1"/>
  <c r="D50" i="8"/>
  <c r="D44" i="8"/>
  <c r="D36" i="8"/>
  <c r="D26" i="8"/>
  <c r="D24" i="8" s="1"/>
  <c r="C1499" i="1" s="1"/>
  <c r="D18" i="8"/>
  <c r="D8" i="8"/>
  <c r="C1483" i="1" s="1"/>
  <c r="H1483" i="1" s="1"/>
  <c r="E44" i="7"/>
  <c r="D44" i="7"/>
  <c r="H32" i="3" s="1"/>
  <c r="E39" i="7"/>
  <c r="D39" i="7"/>
  <c r="E38" i="7"/>
  <c r="D38" i="7"/>
  <c r="H31" i="3" s="1"/>
  <c r="E30" i="7"/>
  <c r="D30" i="7"/>
  <c r="E23" i="7"/>
  <c r="E22" i="7" s="1"/>
  <c r="E5" i="7" s="1"/>
  <c r="I29" i="3" s="1"/>
  <c r="D23" i="7"/>
  <c r="D22" i="7" s="1"/>
  <c r="H30" i="3" s="1"/>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15" i="6"/>
  <c r="F115" i="6" s="1"/>
  <c r="D114" i="6"/>
  <c r="H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D35" i="6" s="1"/>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D190" i="5" s="1"/>
  <c r="G291" i="9" s="1"/>
  <c r="E291" i="9" s="1"/>
  <c r="B291" i="9" s="1"/>
  <c r="E190" i="5"/>
  <c r="H291" i="9" s="1"/>
  <c r="F189" i="5"/>
  <c r="F188" i="5"/>
  <c r="F187" i="5"/>
  <c r="F186" i="5"/>
  <c r="F185" i="5"/>
  <c r="F184" i="5"/>
  <c r="F183" i="5"/>
  <c r="F182" i="5"/>
  <c r="F181" i="5"/>
  <c r="F180" i="5"/>
  <c r="E180" i="5"/>
  <c r="E177" i="5" s="1"/>
  <c r="H289" i="9" s="1"/>
  <c r="D180" i="5"/>
  <c r="F179" i="5"/>
  <c r="F178" i="5"/>
  <c r="D177"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6"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F78" i="5"/>
  <c r="D78" i="5"/>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F603" i="4"/>
  <c r="E603" i="4"/>
  <c r="H142" i="9" s="1"/>
  <c r="D603" i="4"/>
  <c r="G142" i="9" s="1"/>
  <c r="E142" i="9" s="1"/>
  <c r="B142" i="9" s="1"/>
  <c r="F602" i="4"/>
  <c r="F601" i="4"/>
  <c r="F600" i="4"/>
  <c r="E599" i="4"/>
  <c r="D599" i="4"/>
  <c r="F599" i="4" s="1"/>
  <c r="F598" i="4"/>
  <c r="F597" i="4"/>
  <c r="F596" i="4"/>
  <c r="F595" i="4"/>
  <c r="E594" i="4"/>
  <c r="D594" i="4"/>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G165" i="9" s="1"/>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E644" i="4" s="1"/>
  <c r="D638" i="1" s="1"/>
  <c r="D417" i="4"/>
  <c r="F417"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58" i="1" s="1"/>
  <c r="D364" i="4"/>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2" i="4"/>
  <c r="F281" i="4"/>
  <c r="F280" i="4"/>
  <c r="E279" i="4"/>
  <c r="D279" i="4"/>
  <c r="F279" i="4" s="1"/>
  <c r="F278" i="4"/>
  <c r="F277" i="4"/>
  <c r="F276" i="4"/>
  <c r="F275" i="4"/>
  <c r="F274" i="4"/>
  <c r="E273" i="4"/>
  <c r="D273" i="4"/>
  <c r="F273" i="4" s="1"/>
  <c r="F270" i="4"/>
  <c r="F269" i="4"/>
  <c r="F268" i="4"/>
  <c r="E268" i="4"/>
  <c r="D268" i="4"/>
  <c r="F266" i="4"/>
  <c r="F265" i="4"/>
  <c r="E264" i="4"/>
  <c r="D260" i="1" s="1"/>
  <c r="H260" i="1" s="1"/>
  <c r="D264" i="4"/>
  <c r="D263" i="4" s="1"/>
  <c r="F261" i="4"/>
  <c r="F260" i="4"/>
  <c r="E259" i="4"/>
  <c r="D259" i="4"/>
  <c r="C255" i="1" s="1"/>
  <c r="F257" i="4"/>
  <c r="F256" i="4"/>
  <c r="F255" i="4"/>
  <c r="F254" i="4"/>
  <c r="F253" i="4"/>
  <c r="E253" i="4"/>
  <c r="E252" i="4" s="1"/>
  <c r="D248" i="1" s="1"/>
  <c r="D253" i="4"/>
  <c r="D252"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D225" i="4"/>
  <c r="F225" i="4" s="1"/>
  <c r="F222" i="4"/>
  <c r="F221" i="4"/>
  <c r="F220" i="4"/>
  <c r="E219" i="4"/>
  <c r="D215" i="1" s="1"/>
  <c r="D219" i="4"/>
  <c r="F219" i="4" s="1"/>
  <c r="F218" i="4"/>
  <c r="F217" i="4"/>
  <c r="F216" i="4"/>
  <c r="E216" i="4"/>
  <c r="D216" i="4"/>
  <c r="D215" i="4"/>
  <c r="F215" i="4" s="1"/>
  <c r="F214" i="4"/>
  <c r="F213" i="4"/>
  <c r="F212" i="4"/>
  <c r="F211" i="4"/>
  <c r="E210" i="4"/>
  <c r="E196" i="4" s="1"/>
  <c r="D192" i="1" s="1"/>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4" i="1" s="1"/>
  <c r="D188" i="4"/>
  <c r="C184" i="1"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4" i="4" s="1"/>
  <c r="F162" i="4"/>
  <c r="F161" i="4"/>
  <c r="F160" i="4"/>
  <c r="E159" i="4"/>
  <c r="D155" i="1" s="1"/>
  <c r="G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34" i="4"/>
  <c r="D133" i="4"/>
  <c r="F133" i="4" s="1"/>
  <c r="F130" i="4"/>
  <c r="F129" i="4"/>
  <c r="E128" i="4"/>
  <c r="D128" i="4"/>
  <c r="F127" i="4"/>
  <c r="F126" i="4"/>
  <c r="F125" i="4"/>
  <c r="E125" i="4"/>
  <c r="D125" i="4"/>
  <c r="D124" i="4" s="1"/>
  <c r="E124" i="4"/>
  <c r="D120" i="1" s="1"/>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E50" i="4" s="1"/>
  <c r="D46" i="1" s="1"/>
  <c r="D51" i="4"/>
  <c r="F51" i="4" s="1"/>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5" i="1" s="1"/>
  <c r="G25" i="1" s="1"/>
  <c r="D29" i="4"/>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G24" i="3"/>
  <c r="B24" i="3"/>
  <c r="G23" i="3"/>
  <c r="B23" i="3"/>
  <c r="I22" i="3"/>
  <c r="G22" i="3"/>
  <c r="B22" i="3"/>
  <c r="G21" i="3"/>
  <c r="B21" i="3"/>
  <c r="I20" i="3"/>
  <c r="G20" i="3"/>
  <c r="B20" i="3"/>
  <c r="G19" i="3"/>
  <c r="B19" i="3"/>
  <c r="G18" i="3"/>
  <c r="B18" i="3"/>
  <c r="G17" i="3"/>
  <c r="B17" i="3"/>
  <c r="G16" i="3"/>
  <c r="B16" i="3"/>
  <c r="H10" i="3" a="1"/>
  <c r="H10" i="3"/>
  <c r="L3" i="9" s="1"/>
  <c r="C1580" i="1"/>
  <c r="H1580" i="1" s="1"/>
  <c r="H1579" i="1"/>
  <c r="G1579" i="1"/>
  <c r="C1579" i="1"/>
  <c r="G1578" i="1"/>
  <c r="C1578" i="1"/>
  <c r="H1578" i="1" s="1"/>
  <c r="C1577" i="1"/>
  <c r="G1577" i="1" s="1"/>
  <c r="H1576" i="1"/>
  <c r="G1576" i="1"/>
  <c r="C1576" i="1"/>
  <c r="H1575" i="1"/>
  <c r="G1575" i="1"/>
  <c r="C1575" i="1"/>
  <c r="G1574" i="1"/>
  <c r="C1574" i="1"/>
  <c r="H1574" i="1" s="1"/>
  <c r="C1573" i="1"/>
  <c r="G1573" i="1" s="1"/>
  <c r="H1572" i="1"/>
  <c r="G1572" i="1"/>
  <c r="C1572" i="1"/>
  <c r="H1571" i="1"/>
  <c r="G1571" i="1"/>
  <c r="C1571" i="1"/>
  <c r="G1570" i="1"/>
  <c r="C1570" i="1"/>
  <c r="H1570" i="1" s="1"/>
  <c r="C1569" i="1"/>
  <c r="G1569" i="1" s="1"/>
  <c r="H1568" i="1"/>
  <c r="G1568" i="1"/>
  <c r="C1568" i="1"/>
  <c r="H1567" i="1"/>
  <c r="G1567" i="1"/>
  <c r="C1567" i="1"/>
  <c r="C1566" i="1"/>
  <c r="H1566" i="1" s="1"/>
  <c r="C1565" i="1"/>
  <c r="G1565" i="1" s="1"/>
  <c r="H1564" i="1"/>
  <c r="G1564" i="1"/>
  <c r="C1564" i="1"/>
  <c r="H1563" i="1"/>
  <c r="G1563" i="1"/>
  <c r="C1563" i="1"/>
  <c r="G1562" i="1"/>
  <c r="C1562" i="1"/>
  <c r="H1562" i="1" s="1"/>
  <c r="C1561" i="1"/>
  <c r="G1561" i="1" s="1"/>
  <c r="C1560" i="1"/>
  <c r="G1560" i="1" s="1"/>
  <c r="H1559" i="1"/>
  <c r="G1559" i="1"/>
  <c r="C1559" i="1"/>
  <c r="G1558" i="1"/>
  <c r="C1558" i="1"/>
  <c r="H1558" i="1" s="1"/>
  <c r="C1557" i="1"/>
  <c r="G1557" i="1" s="1"/>
  <c r="H1556" i="1"/>
  <c r="C1556" i="1"/>
  <c r="G1556" i="1" s="1"/>
  <c r="H1555" i="1"/>
  <c r="G1555" i="1"/>
  <c r="C1555" i="1"/>
  <c r="G1554" i="1"/>
  <c r="C1554" i="1"/>
  <c r="H1554" i="1" s="1"/>
  <c r="C1553" i="1"/>
  <c r="G1553" i="1" s="1"/>
  <c r="H1552" i="1"/>
  <c r="G1552" i="1"/>
  <c r="C1552" i="1"/>
  <c r="H1551" i="1"/>
  <c r="G1551" i="1"/>
  <c r="C1551" i="1"/>
  <c r="G1550" i="1"/>
  <c r="C1550" i="1"/>
  <c r="H1550" i="1" s="1"/>
  <c r="C1549" i="1"/>
  <c r="G1549" i="1" s="1"/>
  <c r="H1548" i="1"/>
  <c r="C1548" i="1"/>
  <c r="G1548" i="1" s="1"/>
  <c r="H1547" i="1"/>
  <c r="G1547" i="1"/>
  <c r="C1547" i="1"/>
  <c r="G1546" i="1"/>
  <c r="C1546" i="1"/>
  <c r="H1546" i="1" s="1"/>
  <c r="C1545" i="1"/>
  <c r="G1545" i="1" s="1"/>
  <c r="H1544" i="1"/>
  <c r="C1544" i="1"/>
  <c r="G1544" i="1" s="1"/>
  <c r="H1543" i="1"/>
  <c r="G1543" i="1"/>
  <c r="C1543" i="1"/>
  <c r="G1542" i="1"/>
  <c r="C1542" i="1"/>
  <c r="H1542" i="1" s="1"/>
  <c r="C1541" i="1"/>
  <c r="G1541" i="1" s="1"/>
  <c r="H1540" i="1"/>
  <c r="C1540" i="1"/>
  <c r="G1540" i="1" s="1"/>
  <c r="H1539" i="1"/>
  <c r="G1539" i="1"/>
  <c r="C1539" i="1"/>
  <c r="G1538" i="1"/>
  <c r="C1538" i="1"/>
  <c r="H1538" i="1" s="1"/>
  <c r="C1537" i="1"/>
  <c r="G1537" i="1" s="1"/>
  <c r="H1536" i="1"/>
  <c r="C1536" i="1"/>
  <c r="G1536" i="1" s="1"/>
  <c r="C1535" i="1"/>
  <c r="H1535" i="1" s="1"/>
  <c r="G1534" i="1"/>
  <c r="C1534" i="1"/>
  <c r="H1534" i="1" s="1"/>
  <c r="C1533" i="1"/>
  <c r="G1533" i="1" s="1"/>
  <c r="H1532" i="1"/>
  <c r="C1532" i="1"/>
  <c r="G1532" i="1" s="1"/>
  <c r="G1531" i="1"/>
  <c r="C1531" i="1"/>
  <c r="H1531" i="1" s="1"/>
  <c r="C1529" i="1"/>
  <c r="G1529" i="1" s="1"/>
  <c r="H1528" i="1"/>
  <c r="C1528" i="1"/>
  <c r="G1528" i="1" s="1"/>
  <c r="H1527" i="1"/>
  <c r="G1527" i="1"/>
  <c r="C1527" i="1"/>
  <c r="G1526" i="1"/>
  <c r="C1526" i="1"/>
  <c r="H1526" i="1" s="1"/>
  <c r="C1525" i="1"/>
  <c r="G1525" i="1" s="1"/>
  <c r="H1523" i="1"/>
  <c r="G1523" i="1"/>
  <c r="C1523" i="1"/>
  <c r="G1522" i="1"/>
  <c r="C1522" i="1"/>
  <c r="H1522" i="1" s="1"/>
  <c r="C1521" i="1"/>
  <c r="G1521" i="1" s="1"/>
  <c r="H1520" i="1"/>
  <c r="G1520" i="1"/>
  <c r="C1520" i="1"/>
  <c r="H1519" i="1"/>
  <c r="G1519" i="1"/>
  <c r="C1519" i="1"/>
  <c r="H1516" i="1"/>
  <c r="G1516" i="1"/>
  <c r="C1516" i="1"/>
  <c r="H1515" i="1"/>
  <c r="C1515" i="1"/>
  <c r="G1515" i="1" s="1"/>
  <c r="G1514" i="1"/>
  <c r="C1514" i="1"/>
  <c r="H1514" i="1" s="1"/>
  <c r="C1513" i="1"/>
  <c r="G1513" i="1" s="1"/>
  <c r="H1512" i="1"/>
  <c r="G1512" i="1"/>
  <c r="C1512" i="1"/>
  <c r="H1511" i="1"/>
  <c r="G1511" i="1"/>
  <c r="C1511" i="1"/>
  <c r="C1510" i="1"/>
  <c r="H1510" i="1" s="1"/>
  <c r="C1509" i="1"/>
  <c r="G1509" i="1" s="1"/>
  <c r="C1508" i="1"/>
  <c r="G1508" i="1" s="1"/>
  <c r="G1507" i="1"/>
  <c r="C1507" i="1"/>
  <c r="H1507" i="1" s="1"/>
  <c r="C1506" i="1"/>
  <c r="H1506" i="1" s="1"/>
  <c r="C1505" i="1"/>
  <c r="G1505" i="1" s="1"/>
  <c r="C1504" i="1"/>
  <c r="H1504" i="1" s="1"/>
  <c r="H1503" i="1"/>
  <c r="C1503" i="1"/>
  <c r="G1503" i="1" s="1"/>
  <c r="C1502" i="1"/>
  <c r="H1502" i="1" s="1"/>
  <c r="H1500" i="1"/>
  <c r="C1500" i="1"/>
  <c r="G1500" i="1" s="1"/>
  <c r="G1498" i="1"/>
  <c r="C1498" i="1"/>
  <c r="H1498" i="1" s="1"/>
  <c r="C1497" i="1"/>
  <c r="G1497" i="1" s="1"/>
  <c r="H1496" i="1"/>
  <c r="C1496" i="1"/>
  <c r="G1496" i="1" s="1"/>
  <c r="H1495" i="1"/>
  <c r="G1495" i="1"/>
  <c r="C1495" i="1"/>
  <c r="G1494" i="1"/>
  <c r="C1494" i="1"/>
  <c r="H1494" i="1" s="1"/>
  <c r="C1493" i="1"/>
  <c r="G1493" i="1" s="1"/>
  <c r="C1492" i="1"/>
  <c r="G1492" i="1" s="1"/>
  <c r="H1491" i="1"/>
  <c r="C1491" i="1"/>
  <c r="G1491" i="1" s="1"/>
  <c r="G1490" i="1"/>
  <c r="C1490" i="1"/>
  <c r="H1490" i="1" s="1"/>
  <c r="C1489" i="1"/>
  <c r="G1489" i="1" s="1"/>
  <c r="H1488" i="1"/>
  <c r="G1488" i="1"/>
  <c r="C1488" i="1"/>
  <c r="C1487" i="1"/>
  <c r="H1487" i="1" s="1"/>
  <c r="G1486" i="1"/>
  <c r="C1486" i="1"/>
  <c r="H1486" i="1" s="1"/>
  <c r="C1485" i="1"/>
  <c r="G1485" i="1" s="1"/>
  <c r="H1484" i="1"/>
  <c r="G1484" i="1"/>
  <c r="C1484" i="1"/>
  <c r="G1482" i="1"/>
  <c r="C1482" i="1"/>
  <c r="H1482" i="1" s="1"/>
  <c r="C1480" i="1"/>
  <c r="H1480" i="1" s="1"/>
  <c r="D1479" i="1"/>
  <c r="J1479" i="1" s="1"/>
  <c r="C1479" i="1"/>
  <c r="G1479" i="1" s="1"/>
  <c r="H1478" i="1"/>
  <c r="G1478" i="1"/>
  <c r="I1478" i="1" s="1"/>
  <c r="D1478" i="1"/>
  <c r="C1478" i="1"/>
  <c r="J1478" i="1" s="1"/>
  <c r="D1477" i="1"/>
  <c r="J1477" i="1" s="1"/>
  <c r="C1477" i="1"/>
  <c r="G1477" i="1" s="1"/>
  <c r="H1476" i="1"/>
  <c r="G1476" i="1"/>
  <c r="I1476" i="1" s="1"/>
  <c r="D1476" i="1"/>
  <c r="C1476" i="1"/>
  <c r="J1476" i="1" s="1"/>
  <c r="H1475" i="1"/>
  <c r="G1475" i="1"/>
  <c r="D1475" i="1"/>
  <c r="C1475" i="1"/>
  <c r="D1474" i="1"/>
  <c r="J1474" i="1" s="1"/>
  <c r="C1474" i="1"/>
  <c r="H1473" i="1"/>
  <c r="G1473" i="1"/>
  <c r="D1473" i="1"/>
  <c r="C1473" i="1"/>
  <c r="J1473" i="1" s="1"/>
  <c r="J1472" i="1"/>
  <c r="D1472" i="1"/>
  <c r="C1472" i="1"/>
  <c r="G1472" i="1" s="1"/>
  <c r="H1471" i="1"/>
  <c r="G1471" i="1"/>
  <c r="I1471" i="1" s="1"/>
  <c r="D1471" i="1"/>
  <c r="C1471" i="1"/>
  <c r="J1471" i="1" s="1"/>
  <c r="H1470" i="1"/>
  <c r="G1470" i="1"/>
  <c r="D1470" i="1"/>
  <c r="C1470" i="1"/>
  <c r="H1469" i="1"/>
  <c r="G1469" i="1"/>
  <c r="D1469" i="1"/>
  <c r="C1469" i="1"/>
  <c r="D1468" i="1"/>
  <c r="C1468" i="1"/>
  <c r="J1468" i="1" s="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G1444" i="1"/>
  <c r="I1444" i="1" s="1"/>
  <c r="D1444" i="1"/>
  <c r="J1444" i="1" s="1"/>
  <c r="C1444" i="1"/>
  <c r="H1444" i="1" s="1"/>
  <c r="D1443" i="1"/>
  <c r="C1443" i="1"/>
  <c r="G1442" i="1"/>
  <c r="D1442" i="1"/>
  <c r="J1442" i="1" s="1"/>
  <c r="C1442" i="1"/>
  <c r="H1442" i="1" s="1"/>
  <c r="D1441" i="1"/>
  <c r="C1441" i="1"/>
  <c r="G1440" i="1"/>
  <c r="D1440" i="1"/>
  <c r="J1440" i="1" s="1"/>
  <c r="C1440" i="1"/>
  <c r="H1440" i="1" s="1"/>
  <c r="D1439" i="1"/>
  <c r="C1439" i="1"/>
  <c r="D1438" i="1"/>
  <c r="C1438" i="1"/>
  <c r="G1438" i="1" s="1"/>
  <c r="H1437" i="1"/>
  <c r="D1437" i="1"/>
  <c r="C1437" i="1"/>
  <c r="G1437" i="1" s="1"/>
  <c r="G1436" i="1"/>
  <c r="D1436" i="1"/>
  <c r="C1436" i="1"/>
  <c r="H1436"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C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G879" i="1"/>
  <c r="D879" i="1"/>
  <c r="C879" i="1"/>
  <c r="H879" i="1" s="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C816" i="1"/>
  <c r="H816" i="1" s="1"/>
  <c r="H815" i="1"/>
  <c r="G815" i="1"/>
  <c r="D815" i="1"/>
  <c r="C815" i="1"/>
  <c r="H814" i="1"/>
  <c r="G814" i="1"/>
  <c r="D814" i="1"/>
  <c r="C814" i="1"/>
  <c r="H813" i="1"/>
  <c r="G813" i="1"/>
  <c r="D813" i="1"/>
  <c r="C813" i="1"/>
  <c r="G812" i="1"/>
  <c r="D812" i="1"/>
  <c r="C812" i="1"/>
  <c r="H812" i="1" s="1"/>
  <c r="G811" i="1"/>
  <c r="D811" i="1"/>
  <c r="C811" i="1"/>
  <c r="H811" i="1" s="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G659" i="1" s="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G648" i="1" s="1"/>
  <c r="C648" i="1"/>
  <c r="H647" i="1"/>
  <c r="G647" i="1"/>
  <c r="D647" i="1"/>
  <c r="C647" i="1"/>
  <c r="H646" i="1"/>
  <c r="G646" i="1"/>
  <c r="D646" i="1"/>
  <c r="C646" i="1"/>
  <c r="D645" i="1"/>
  <c r="H644" i="1"/>
  <c r="D644" i="1"/>
  <c r="C644" i="1"/>
  <c r="H643" i="1"/>
  <c r="D643" i="1"/>
  <c r="C643" i="1"/>
  <c r="G642" i="1"/>
  <c r="D642" i="1"/>
  <c r="C642" i="1"/>
  <c r="H642" i="1" s="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90" i="1" s="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C412" i="1"/>
  <c r="D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H369" i="1"/>
  <c r="G369" i="1"/>
  <c r="D369" i="1"/>
  <c r="C369" i="1"/>
  <c r="H368" i="1"/>
  <c r="G368" i="1"/>
  <c r="D368" i="1"/>
  <c r="C368" i="1"/>
  <c r="D367" i="1"/>
  <c r="C367" i="1"/>
  <c r="H367" i="1" s="1"/>
  <c r="H366" i="1"/>
  <c r="G366" i="1"/>
  <c r="D366" i="1"/>
  <c r="C366" i="1"/>
  <c r="D365" i="1"/>
  <c r="H365" i="1" s="1"/>
  <c r="C365" i="1"/>
  <c r="D364" i="1"/>
  <c r="C364" i="1"/>
  <c r="D363" i="1"/>
  <c r="C363" i="1"/>
  <c r="D362" i="1"/>
  <c r="H362" i="1" s="1"/>
  <c r="C362" i="1"/>
  <c r="H361" i="1"/>
  <c r="G361" i="1"/>
  <c r="D361" i="1"/>
  <c r="C361" i="1"/>
  <c r="H360" i="1"/>
  <c r="G360" i="1"/>
  <c r="D360" i="1"/>
  <c r="C360" i="1"/>
  <c r="C359" i="1"/>
  <c r="H357" i="1"/>
  <c r="D357" i="1"/>
  <c r="C357" i="1"/>
  <c r="H356" i="1"/>
  <c r="G356" i="1"/>
  <c r="D356" i="1"/>
  <c r="C356" i="1"/>
  <c r="H355" i="1"/>
  <c r="G355" i="1"/>
  <c r="D355" i="1"/>
  <c r="C355" i="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D290" i="1"/>
  <c r="C290" i="1"/>
  <c r="G290" i="1" s="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C260" i="1"/>
  <c r="C259" i="1"/>
  <c r="H258" i="1"/>
  <c r="G258" i="1"/>
  <c r="D258" i="1"/>
  <c r="C258" i="1"/>
  <c r="H257" i="1"/>
  <c r="G257" i="1"/>
  <c r="D257" i="1"/>
  <c r="C257" i="1"/>
  <c r="H256" i="1"/>
  <c r="D256" i="1"/>
  <c r="G256" i="1" s="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G237" i="1"/>
  <c r="D237" i="1"/>
  <c r="C237" i="1"/>
  <c r="D236" i="1"/>
  <c r="G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G228" i="1"/>
  <c r="D228" i="1"/>
  <c r="H228" i="1" s="1"/>
  <c r="C228" i="1"/>
  <c r="H227" i="1"/>
  <c r="G227" i="1"/>
  <c r="D227" i="1"/>
  <c r="C227" i="1"/>
  <c r="H226" i="1"/>
  <c r="G226" i="1"/>
  <c r="D226" i="1"/>
  <c r="C226" i="1"/>
  <c r="H225" i="1"/>
  <c r="G225" i="1"/>
  <c r="D225" i="1"/>
  <c r="C225" i="1"/>
  <c r="H224" i="1"/>
  <c r="G224" i="1"/>
  <c r="D224" i="1"/>
  <c r="C224" i="1"/>
  <c r="H223" i="1"/>
  <c r="G223" i="1"/>
  <c r="D223" i="1"/>
  <c r="C223" i="1"/>
  <c r="D222" i="1"/>
  <c r="C222" i="1"/>
  <c r="D221" i="1"/>
  <c r="H219" i="1"/>
  <c r="G219" i="1"/>
  <c r="D219" i="1"/>
  <c r="C219" i="1"/>
  <c r="G218" i="1"/>
  <c r="D218" i="1"/>
  <c r="H218" i="1" s="1"/>
  <c r="C218" i="1"/>
  <c r="H217" i="1"/>
  <c r="G217" i="1"/>
  <c r="D217" i="1"/>
  <c r="C217" i="1"/>
  <c r="H216" i="1"/>
  <c r="G216" i="1"/>
  <c r="D216" i="1"/>
  <c r="C216" i="1"/>
  <c r="C215" i="1"/>
  <c r="H214" i="1"/>
  <c r="G214" i="1"/>
  <c r="D214" i="1"/>
  <c r="C214" i="1"/>
  <c r="H213" i="1"/>
  <c r="G213" i="1"/>
  <c r="D213" i="1"/>
  <c r="C213" i="1"/>
  <c r="H212" i="1"/>
  <c r="G212" i="1"/>
  <c r="D212" i="1"/>
  <c r="C212" i="1"/>
  <c r="C211" i="1"/>
  <c r="D210" i="1"/>
  <c r="C210" i="1"/>
  <c r="H209" i="1"/>
  <c r="G209" i="1"/>
  <c r="D209" i="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D201" i="1"/>
  <c r="C201" i="1"/>
  <c r="G201" i="1" s="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D189" i="1"/>
  <c r="G189" i="1" s="1"/>
  <c r="C189" i="1"/>
  <c r="H188" i="1"/>
  <c r="G188" i="1"/>
  <c r="D188" i="1"/>
  <c r="C188" i="1"/>
  <c r="D187" i="1"/>
  <c r="H187" i="1" s="1"/>
  <c r="C187" i="1"/>
  <c r="G187" i="1" s="1"/>
  <c r="D186" i="1"/>
  <c r="C186" i="1"/>
  <c r="H185" i="1"/>
  <c r="G185" i="1"/>
  <c r="D185" i="1"/>
  <c r="C185" i="1"/>
  <c r="H183" i="1"/>
  <c r="G183" i="1"/>
  <c r="D183" i="1"/>
  <c r="C183" i="1"/>
  <c r="G182" i="1"/>
  <c r="D182" i="1"/>
  <c r="C182" i="1"/>
  <c r="H182" i="1" s="1"/>
  <c r="D181" i="1"/>
  <c r="C181" i="1"/>
  <c r="D180" i="1"/>
  <c r="C180" i="1"/>
  <c r="H180" i="1" s="1"/>
  <c r="D179" i="1"/>
  <c r="C179" i="1"/>
  <c r="G179" i="1" s="1"/>
  <c r="D178" i="1"/>
  <c r="G178" i="1" s="1"/>
  <c r="C178" i="1"/>
  <c r="G177" i="1"/>
  <c r="D177" i="1"/>
  <c r="C177" i="1"/>
  <c r="H177" i="1" s="1"/>
  <c r="D176" i="1"/>
  <c r="G176" i="1" s="1"/>
  <c r="C176" i="1"/>
  <c r="G175" i="1"/>
  <c r="D175" i="1"/>
  <c r="H175" i="1" s="1"/>
  <c r="C175" i="1"/>
  <c r="H174" i="1"/>
  <c r="G174" i="1"/>
  <c r="D174" i="1"/>
  <c r="C174" i="1"/>
  <c r="D173" i="1"/>
  <c r="G172" i="1"/>
  <c r="D172" i="1"/>
  <c r="C172" i="1"/>
  <c r="H172" i="1" s="1"/>
  <c r="H171" i="1"/>
  <c r="G171" i="1"/>
  <c r="D171" i="1"/>
  <c r="C171" i="1"/>
  <c r="D170" i="1"/>
  <c r="H170" i="1" s="1"/>
  <c r="C170" i="1"/>
  <c r="D169" i="1"/>
  <c r="H169" i="1" s="1"/>
  <c r="C169" i="1"/>
  <c r="G169" i="1" s="1"/>
  <c r="D168" i="1"/>
  <c r="G168" i="1" s="1"/>
  <c r="C168" i="1"/>
  <c r="H167" i="1"/>
  <c r="G167" i="1"/>
  <c r="D167" i="1"/>
  <c r="C167" i="1"/>
  <c r="D166" i="1"/>
  <c r="C166" i="1"/>
  <c r="H166" i="1" s="1"/>
  <c r="D165" i="1"/>
  <c r="C165" i="1"/>
  <c r="G164" i="1"/>
  <c r="D164" i="1"/>
  <c r="C164" i="1"/>
  <c r="H164" i="1" s="1"/>
  <c r="D163" i="1"/>
  <c r="H163" i="1" s="1"/>
  <c r="C163" i="1"/>
  <c r="G163" i="1" s="1"/>
  <c r="H162" i="1"/>
  <c r="G162" i="1"/>
  <c r="D162" i="1"/>
  <c r="C162" i="1"/>
  <c r="D161" i="1"/>
  <c r="C161" i="1"/>
  <c r="H161" i="1" s="1"/>
  <c r="D160" i="1"/>
  <c r="H158" i="1"/>
  <c r="G158" i="1"/>
  <c r="D158" i="1"/>
  <c r="C158" i="1"/>
  <c r="D157" i="1"/>
  <c r="G157" i="1" s="1"/>
  <c r="C157" i="1"/>
  <c r="H156" i="1"/>
  <c r="G156" i="1"/>
  <c r="D156" i="1"/>
  <c r="C156" i="1"/>
  <c r="C155" i="1"/>
  <c r="H154" i="1"/>
  <c r="D154" i="1"/>
  <c r="C154" i="1"/>
  <c r="G154" i="1" s="1"/>
  <c r="H153" i="1"/>
  <c r="G153" i="1"/>
  <c r="D153" i="1"/>
  <c r="C153" i="1"/>
  <c r="H152" i="1"/>
  <c r="G152" i="1"/>
  <c r="D152" i="1"/>
  <c r="C152" i="1"/>
  <c r="H151" i="1"/>
  <c r="G151" i="1"/>
  <c r="D151" i="1"/>
  <c r="C151" i="1"/>
  <c r="D150" i="1"/>
  <c r="C150" i="1"/>
  <c r="H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C126" i="1"/>
  <c r="H126" i="1" s="1"/>
  <c r="H125" i="1"/>
  <c r="G125" i="1"/>
  <c r="D125" i="1"/>
  <c r="C125" i="1"/>
  <c r="D124" i="1"/>
  <c r="C124" i="1"/>
  <c r="H123" i="1"/>
  <c r="G123" i="1"/>
  <c r="D123" i="1"/>
  <c r="C123" i="1"/>
  <c r="H122" i="1"/>
  <c r="G122" i="1"/>
  <c r="D122" i="1"/>
  <c r="C122" i="1"/>
  <c r="H121" i="1"/>
  <c r="G121" i="1"/>
  <c r="D121" i="1"/>
  <c r="C121" i="1"/>
  <c r="C120" i="1"/>
  <c r="H119" i="1"/>
  <c r="G119" i="1"/>
  <c r="D119" i="1"/>
  <c r="C119" i="1"/>
  <c r="D118" i="1"/>
  <c r="C118" i="1"/>
  <c r="D117" i="1"/>
  <c r="C117" i="1"/>
  <c r="H117" i="1" s="1"/>
  <c r="D116" i="1"/>
  <c r="C116" i="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D108" i="1"/>
  <c r="C108" i="1"/>
  <c r="H108" i="1" s="1"/>
  <c r="D107" i="1"/>
  <c r="C107" i="1"/>
  <c r="H107" i="1" s="1"/>
  <c r="H106" i="1"/>
  <c r="D106" i="1"/>
  <c r="C106" i="1"/>
  <c r="G106" i="1" s="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C93" i="1"/>
  <c r="H92" i="1"/>
  <c r="G92" i="1"/>
  <c r="D92" i="1"/>
  <c r="C92" i="1"/>
  <c r="H91" i="1"/>
  <c r="G91" i="1"/>
  <c r="D91" i="1"/>
  <c r="C91" i="1"/>
  <c r="H90" i="1"/>
  <c r="D90" i="1"/>
  <c r="C90" i="1"/>
  <c r="H89" i="1"/>
  <c r="D89" i="1"/>
  <c r="C89" i="1"/>
  <c r="D88" i="1"/>
  <c r="C88" i="1"/>
  <c r="H88" i="1" s="1"/>
  <c r="D87" i="1"/>
  <c r="C87" i="1"/>
  <c r="H87" i="1" s="1"/>
  <c r="H86" i="1"/>
  <c r="G86" i="1"/>
  <c r="D86" i="1"/>
  <c r="C86" i="1"/>
  <c r="H85" i="1"/>
  <c r="G85" i="1"/>
  <c r="D85" i="1"/>
  <c r="C85" i="1"/>
  <c r="H84" i="1"/>
  <c r="G84" i="1"/>
  <c r="D84" i="1"/>
  <c r="C84" i="1"/>
  <c r="H83" i="1"/>
  <c r="G83" i="1"/>
  <c r="D83" i="1"/>
  <c r="C83" i="1"/>
  <c r="H82" i="1"/>
  <c r="G82" i="1"/>
  <c r="D82" i="1"/>
  <c r="C82" i="1"/>
  <c r="D81" i="1"/>
  <c r="C81" i="1"/>
  <c r="H81" i="1" s="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C57" i="1"/>
  <c r="H57" i="1" s="1"/>
  <c r="H56" i="1"/>
  <c r="G56"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G27" i="1" s="1"/>
  <c r="C27" i="1"/>
  <c r="H26" i="1"/>
  <c r="G26" i="1"/>
  <c r="D26" i="1"/>
  <c r="C26" i="1"/>
  <c r="C25" i="1"/>
  <c r="H24" i="1"/>
  <c r="G24" i="1"/>
  <c r="D24" i="1"/>
  <c r="C24" i="1"/>
  <c r="D23" i="1"/>
  <c r="G23" i="1" s="1"/>
  <c r="C23" i="1"/>
  <c r="H22" i="1"/>
  <c r="G22" i="1"/>
  <c r="D22" i="1"/>
  <c r="C22" i="1"/>
  <c r="H21" i="1"/>
  <c r="G21" i="1"/>
  <c r="D21" i="1"/>
  <c r="C21" i="1"/>
  <c r="D20" i="1"/>
  <c r="H20" i="1" s="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D6" i="1"/>
  <c r="G6" i="1" s="1"/>
  <c r="C6" i="1"/>
  <c r="D5" i="1"/>
  <c r="C5" i="1"/>
  <c r="H5" i="1" s="1"/>
  <c r="D4" i="1"/>
  <c r="C4" i="1"/>
  <c r="G405" i="1" l="1"/>
  <c r="H289" i="1"/>
  <c r="D412" i="1"/>
  <c r="H412" i="1" s="1"/>
  <c r="E273" i="9"/>
  <c r="B273" i="9" s="1"/>
  <c r="H4" i="1"/>
  <c r="H237" i="1"/>
  <c r="H236" i="1"/>
  <c r="G222" i="1"/>
  <c r="E225" i="9"/>
  <c r="H809" i="1"/>
  <c r="H735" i="1"/>
  <c r="H719" i="1"/>
  <c r="H659" i="1"/>
  <c r="H648" i="1"/>
  <c r="E21" i="9"/>
  <c r="F652" i="4"/>
  <c r="G644" i="1"/>
  <c r="G643" i="1"/>
  <c r="C645" i="1"/>
  <c r="G599" i="1"/>
  <c r="H599" i="1"/>
  <c r="G489" i="1"/>
  <c r="G490" i="1"/>
  <c r="D484" i="4"/>
  <c r="G386" i="1"/>
  <c r="G389" i="1"/>
  <c r="G370" i="1"/>
  <c r="G367" i="1"/>
  <c r="H364" i="1"/>
  <c r="G364" i="1"/>
  <c r="G365" i="1"/>
  <c r="H363" i="1"/>
  <c r="G363" i="1"/>
  <c r="D359" i="1"/>
  <c r="G362" i="1"/>
  <c r="E350" i="4"/>
  <c r="D345" i="1" s="1"/>
  <c r="D346" i="1"/>
  <c r="G357" i="1"/>
  <c r="G351" i="1"/>
  <c r="F356" i="4"/>
  <c r="G413" i="1"/>
  <c r="G289" i="1"/>
  <c r="G412" i="1"/>
  <c r="G288" i="1"/>
  <c r="C411" i="1"/>
  <c r="G260" i="1"/>
  <c r="E263" i="4"/>
  <c r="D259" i="1" s="1"/>
  <c r="H259" i="1" s="1"/>
  <c r="E69" i="9"/>
  <c r="B69" i="9" s="1"/>
  <c r="G261" i="1"/>
  <c r="F226" i="9"/>
  <c r="B226" i="9" s="1"/>
  <c r="F252" i="4"/>
  <c r="H255" i="1"/>
  <c r="G255" i="1"/>
  <c r="F259" i="4"/>
  <c r="C248" i="1"/>
  <c r="E67" i="9"/>
  <c r="B67" i="9" s="1"/>
  <c r="H222" i="1"/>
  <c r="C221" i="1"/>
  <c r="H215" i="1"/>
  <c r="G215" i="1"/>
  <c r="E57" i="9"/>
  <c r="B57" i="9" s="1"/>
  <c r="E215" i="4"/>
  <c r="D211" i="1" s="1"/>
  <c r="E56" i="9"/>
  <c r="B56" i="9" s="1"/>
  <c r="H206" i="1"/>
  <c r="H210" i="1"/>
  <c r="G210" i="1"/>
  <c r="F210" i="4"/>
  <c r="G206" i="1"/>
  <c r="G207" i="1"/>
  <c r="E53" i="9"/>
  <c r="B53" i="9" s="1"/>
  <c r="H198" i="1"/>
  <c r="G198" i="1"/>
  <c r="F202" i="4"/>
  <c r="H191" i="1"/>
  <c r="H189" i="1"/>
  <c r="H184" i="1"/>
  <c r="F188" i="4"/>
  <c r="E46" i="9"/>
  <c r="B46" i="9" s="1"/>
  <c r="H186" i="1"/>
  <c r="G184" i="1"/>
  <c r="G186" i="1"/>
  <c r="F222" i="9"/>
  <c r="B222" i="9" s="1"/>
  <c r="E44" i="9"/>
  <c r="B44" i="9" s="1"/>
  <c r="H181" i="1"/>
  <c r="G181" i="1"/>
  <c r="F177" i="4"/>
  <c r="F219" i="9"/>
  <c r="B219" i="9" s="1"/>
  <c r="G180" i="1"/>
  <c r="E43" i="9"/>
  <c r="B43" i="9" s="1"/>
  <c r="H179" i="1"/>
  <c r="B218" i="9"/>
  <c r="H178" i="1"/>
  <c r="E41" i="9"/>
  <c r="H176" i="1"/>
  <c r="C173" i="1"/>
  <c r="G170" i="1"/>
  <c r="H165" i="1"/>
  <c r="H168" i="1"/>
  <c r="G166" i="1"/>
  <c r="G165" i="1"/>
  <c r="C160" i="1"/>
  <c r="H160" i="1" s="1"/>
  <c r="G161" i="1"/>
  <c r="E152" i="4"/>
  <c r="D148" i="1" s="1"/>
  <c r="H155" i="1"/>
  <c r="H157" i="1"/>
  <c r="F159" i="4"/>
  <c r="E39" i="9"/>
  <c r="B39" i="9" s="1"/>
  <c r="D149" i="1"/>
  <c r="H149" i="1"/>
  <c r="F153" i="4"/>
  <c r="G149" i="1"/>
  <c r="G150" i="1"/>
  <c r="F124" i="4"/>
  <c r="H124" i="1"/>
  <c r="F128" i="4"/>
  <c r="H120" i="1"/>
  <c r="G120" i="1"/>
  <c r="G124" i="1"/>
  <c r="G126" i="1"/>
  <c r="H116" i="1"/>
  <c r="H118" i="1"/>
  <c r="G118" i="1"/>
  <c r="F120" i="4"/>
  <c r="G116" i="1"/>
  <c r="G117" i="1"/>
  <c r="E106" i="4"/>
  <c r="D102" i="1" s="1"/>
  <c r="G113" i="1"/>
  <c r="G108" i="1"/>
  <c r="G110" i="1"/>
  <c r="D106" i="4"/>
  <c r="C102" i="1" s="1"/>
  <c r="G107" i="1"/>
  <c r="C103" i="1"/>
  <c r="F107" i="4"/>
  <c r="E82" i="4"/>
  <c r="D78" i="1" s="1"/>
  <c r="G93" i="1"/>
  <c r="G90" i="1"/>
  <c r="F91" i="4"/>
  <c r="G89" i="1"/>
  <c r="G87" i="1"/>
  <c r="G88" i="1"/>
  <c r="D79" i="1"/>
  <c r="H79" i="1"/>
  <c r="F83" i="4"/>
  <c r="G79" i="1"/>
  <c r="G81" i="1"/>
  <c r="E26" i="9"/>
  <c r="B26" i="9" s="1"/>
  <c r="H55" i="1"/>
  <c r="G55" i="1"/>
  <c r="G57" i="1"/>
  <c r="H25" i="1"/>
  <c r="H27" i="1"/>
  <c r="F29" i="4"/>
  <c r="H23" i="1"/>
  <c r="C19" i="1"/>
  <c r="G19" i="1" s="1"/>
  <c r="G20" i="1"/>
  <c r="F213" i="9"/>
  <c r="E23" i="9"/>
  <c r="B23" i="9" s="1"/>
  <c r="E7" i="4"/>
  <c r="F8" i="4"/>
  <c r="G4" i="1"/>
  <c r="G5" i="1"/>
  <c r="E283" i="9"/>
  <c r="B283" i="9" s="1"/>
  <c r="G1580" i="1"/>
  <c r="G1566" i="1"/>
  <c r="H1560" i="1"/>
  <c r="G1535" i="1"/>
  <c r="H1530" i="1"/>
  <c r="G1530" i="1"/>
  <c r="D49" i="8"/>
  <c r="G1506" i="1"/>
  <c r="G1504" i="1"/>
  <c r="G1502" i="1"/>
  <c r="E284" i="9"/>
  <c r="B284" i="9" s="1"/>
  <c r="H1508" i="1"/>
  <c r="G1510" i="1"/>
  <c r="G1499" i="1"/>
  <c r="H1499" i="1"/>
  <c r="C1501" i="1"/>
  <c r="G1501" i="1" s="1"/>
  <c r="H1492" i="1"/>
  <c r="G1487" i="1"/>
  <c r="G1483" i="1"/>
  <c r="D6" i="8"/>
  <c r="C1481" i="1" s="1"/>
  <c r="G1481" i="1" s="1"/>
  <c r="G1480" i="1"/>
  <c r="F214" i="9"/>
  <c r="B214" i="9" s="1"/>
  <c r="J1439" i="1"/>
  <c r="G1439" i="1"/>
  <c r="J1441" i="1"/>
  <c r="G1441" i="1"/>
  <c r="J1443" i="1"/>
  <c r="G1443" i="1"/>
  <c r="G1447" i="1"/>
  <c r="I1447" i="1" s="1"/>
  <c r="H1447" i="1"/>
  <c r="G1449" i="1"/>
  <c r="H1449" i="1"/>
  <c r="G1451" i="1"/>
  <c r="I1451" i="1" s="1"/>
  <c r="H1451" i="1"/>
  <c r="G1453" i="1"/>
  <c r="H1453" i="1"/>
  <c r="G1455" i="1"/>
  <c r="H1455" i="1"/>
  <c r="G1457" i="1"/>
  <c r="H1457" i="1"/>
  <c r="G1459" i="1"/>
  <c r="H1459" i="1"/>
  <c r="G1461" i="1"/>
  <c r="H1461" i="1"/>
  <c r="I1463" i="1"/>
  <c r="I1465" i="1"/>
  <c r="I1467" i="1"/>
  <c r="G1474" i="1"/>
  <c r="H1439" i="1"/>
  <c r="I1440" i="1"/>
  <c r="H1441" i="1"/>
  <c r="I1442" i="1"/>
  <c r="H1443" i="1"/>
  <c r="G1454" i="1"/>
  <c r="H1454" i="1"/>
  <c r="G1462" i="1"/>
  <c r="H1462" i="1"/>
  <c r="G1464" i="1"/>
  <c r="H1464" i="1"/>
  <c r="G1466" i="1"/>
  <c r="H1466" i="1"/>
  <c r="G1468" i="1"/>
  <c r="H1468" i="1"/>
  <c r="H1438" i="1"/>
  <c r="J1445" i="1"/>
  <c r="J1447" i="1"/>
  <c r="J1449" i="1"/>
  <c r="J1451" i="1"/>
  <c r="J1455" i="1"/>
  <c r="J1457" i="1"/>
  <c r="J1459" i="1"/>
  <c r="I1473" i="1"/>
  <c r="H1472" i="1"/>
  <c r="I1472" i="1" s="1"/>
  <c r="H1474" i="1"/>
  <c r="H1477" i="1"/>
  <c r="I1477" i="1" s="1"/>
  <c r="H1479" i="1"/>
  <c r="I1479" i="1" s="1"/>
  <c r="H1485" i="1"/>
  <c r="H1489" i="1"/>
  <c r="H1493" i="1"/>
  <c r="H1497" i="1"/>
  <c r="H1505" i="1"/>
  <c r="H1509" i="1"/>
  <c r="H1513" i="1"/>
  <c r="H1521" i="1"/>
  <c r="H1525" i="1"/>
  <c r="H1529" i="1"/>
  <c r="H1533" i="1"/>
  <c r="H1537" i="1"/>
  <c r="H1541" i="1"/>
  <c r="H1545" i="1"/>
  <c r="H1549" i="1"/>
  <c r="H1553" i="1"/>
  <c r="H1557" i="1"/>
  <c r="H1561" i="1"/>
  <c r="H1565" i="1"/>
  <c r="H1569" i="1"/>
  <c r="H1573" i="1"/>
  <c r="H1577" i="1"/>
  <c r="E420" i="4"/>
  <c r="G177" i="9"/>
  <c r="E177" i="9" s="1"/>
  <c r="B177" i="9" s="1"/>
  <c r="G196" i="9"/>
  <c r="E196" i="9" s="1"/>
  <c r="B196" i="9" s="1"/>
  <c r="G162" i="9"/>
  <c r="E162" i="9" s="1"/>
  <c r="B162" i="9" s="1"/>
  <c r="F17" i="4"/>
  <c r="D7" i="4"/>
  <c r="F529" i="4"/>
  <c r="F35" i="6"/>
  <c r="H25" i="3"/>
  <c r="G297" i="9"/>
  <c r="E297" i="9" s="1"/>
  <c r="H29" i="3"/>
  <c r="E237" i="5"/>
  <c r="I24" i="3"/>
  <c r="D139" i="4"/>
  <c r="D152" i="4"/>
  <c r="D163" i="4"/>
  <c r="D224" i="4"/>
  <c r="D299" i="4"/>
  <c r="D351" i="4"/>
  <c r="F416" i="4"/>
  <c r="D472" i="4"/>
  <c r="E529" i="4"/>
  <c r="F594" i="4"/>
  <c r="G189" i="9"/>
  <c r="E189" i="9" s="1"/>
  <c r="B189" i="9" s="1"/>
  <c r="D644" i="4"/>
  <c r="F50" i="6"/>
  <c r="F90" i="6"/>
  <c r="E114" i="6"/>
  <c r="G185" i="9"/>
  <c r="E185" i="9" s="1"/>
  <c r="B185" i="9" s="1"/>
  <c r="D196" i="4"/>
  <c r="F264" i="4"/>
  <c r="D421" i="4"/>
  <c r="E593" i="4"/>
  <c r="D587" i="1" s="1"/>
  <c r="D12" i="5"/>
  <c r="D7" i="5" s="1"/>
  <c r="D69" i="5"/>
  <c r="D237" i="5"/>
  <c r="B21" i="9"/>
  <c r="B29" i="9"/>
  <c r="B37" i="9"/>
  <c r="B45" i="9"/>
  <c r="F522" i="4"/>
  <c r="G202" i="9"/>
  <c r="E202" i="9" s="1"/>
  <c r="B202" i="9" s="1"/>
  <c r="G194" i="9"/>
  <c r="E194" i="9" s="1"/>
  <c r="B194" i="9" s="1"/>
  <c r="G286" i="9"/>
  <c r="E286" i="9" s="1"/>
  <c r="B286" i="9" s="1"/>
  <c r="D87" i="5"/>
  <c r="D134" i="5"/>
  <c r="G289" i="9"/>
  <c r="E289" i="9" s="1"/>
  <c r="B289" i="9" s="1"/>
  <c r="D176" i="5"/>
  <c r="F191" i="5"/>
  <c r="F114" i="6"/>
  <c r="G208" i="9"/>
  <c r="E208" i="9" s="1"/>
  <c r="B208" i="9" s="1"/>
  <c r="G204" i="9"/>
  <c r="E204" i="9" s="1"/>
  <c r="B204" i="9" s="1"/>
  <c r="D50" i="4"/>
  <c r="D82" i="4"/>
  <c r="E163" i="4"/>
  <c r="D159" i="1" s="1"/>
  <c r="E224" i="4"/>
  <c r="D220" i="1" s="1"/>
  <c r="D311" i="4"/>
  <c r="D363" i="4"/>
  <c r="E643" i="4"/>
  <c r="D637" i="1" s="1"/>
  <c r="F530" i="4"/>
  <c r="G210" i="9"/>
  <c r="E210" i="9" s="1"/>
  <c r="B210" i="9" s="1"/>
  <c r="D580" i="4"/>
  <c r="E146" i="5"/>
  <c r="D1124" i="1" s="1"/>
  <c r="G287" i="9"/>
  <c r="E287" i="9" s="1"/>
  <c r="B287" i="9" s="1"/>
  <c r="F149" i="5"/>
  <c r="F177" i="5"/>
  <c r="F190" i="5"/>
  <c r="G292" i="9"/>
  <c r="E292" i="9" s="1"/>
  <c r="B292" i="9" s="1"/>
  <c r="F206" i="5"/>
  <c r="D5" i="6"/>
  <c r="B25" i="9"/>
  <c r="B33" i="9"/>
  <c r="B41" i="9"/>
  <c r="B145" i="9"/>
  <c r="B149" i="9"/>
  <c r="B153" i="9"/>
  <c r="B157" i="9"/>
  <c r="G161" i="9"/>
  <c r="E161" i="9" s="1"/>
  <c r="B161" i="9" s="1"/>
  <c r="G181" i="9"/>
  <c r="E181" i="9" s="1"/>
  <c r="B181" i="9" s="1"/>
  <c r="E144" i="9"/>
  <c r="B144" i="9" s="1"/>
  <c r="E148" i="9"/>
  <c r="B148" i="9" s="1"/>
  <c r="E152" i="9"/>
  <c r="B152" i="9" s="1"/>
  <c r="E156" i="9"/>
  <c r="B156" i="9" s="1"/>
  <c r="G160" i="9"/>
  <c r="E160" i="9" s="1"/>
  <c r="B160" i="9" s="1"/>
  <c r="G164" i="9"/>
  <c r="G192" i="9"/>
  <c r="E192" i="9" s="1"/>
  <c r="B192" i="9" s="1"/>
  <c r="G200" i="9"/>
  <c r="E200" i="9" s="1"/>
  <c r="B200" i="9" s="1"/>
  <c r="M212" i="9"/>
  <c r="G278" i="9"/>
  <c r="E278" i="9" s="1"/>
  <c r="B278" i="9" s="1"/>
  <c r="G277" i="9"/>
  <c r="E277" i="9" s="1"/>
  <c r="B2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7" i="9"/>
  <c r="E187" i="9" s="1"/>
  <c r="B187" i="9" s="1"/>
  <c r="G183" i="9"/>
  <c r="E183" i="9" s="1"/>
  <c r="B183" i="9" s="1"/>
  <c r="G179" i="9"/>
  <c r="E179" i="9" s="1"/>
  <c r="B179" i="9" s="1"/>
  <c r="L212" i="9"/>
  <c r="F212" i="9" s="1"/>
  <c r="B212" i="9" s="1"/>
  <c r="G191" i="9"/>
  <c r="E191" i="9" s="1"/>
  <c r="B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I10" i="9"/>
  <c r="B146" i="9"/>
  <c r="B150" i="9"/>
  <c r="B154" i="9"/>
  <c r="B158" i="9"/>
  <c r="G163" i="9"/>
  <c r="E163" i="9" s="1"/>
  <c r="B163" i="9" s="1"/>
  <c r="H164" i="9"/>
  <c r="G178" i="9"/>
  <c r="E178" i="9" s="1"/>
  <c r="B178" i="9" s="1"/>
  <c r="G182" i="9"/>
  <c r="E182" i="9" s="1"/>
  <c r="B182" i="9" s="1"/>
  <c r="G186" i="9"/>
  <c r="E186" i="9" s="1"/>
  <c r="B186" i="9" s="1"/>
  <c r="G190" i="9"/>
  <c r="E190" i="9" s="1"/>
  <c r="B190" i="9" s="1"/>
  <c r="G198" i="9"/>
  <c r="E198" i="9" s="1"/>
  <c r="B198" i="9" s="1"/>
  <c r="G206" i="9"/>
  <c r="E206" i="9" s="1"/>
  <c r="B206" i="9" s="1"/>
  <c r="B234" i="9"/>
  <c r="B254" i="9"/>
  <c r="B266" i="9"/>
  <c r="B213" i="9"/>
  <c r="B217" i="9"/>
  <c r="B221" i="9"/>
  <c r="B225" i="9"/>
  <c r="B229" i="9"/>
  <c r="B233" i="9"/>
  <c r="F239" i="9"/>
  <c r="B239" i="9" s="1"/>
  <c r="F247" i="9"/>
  <c r="B247" i="9" s="1"/>
  <c r="F255" i="9"/>
  <c r="B255" i="9" s="1"/>
  <c r="B270" i="9"/>
  <c r="F643" i="4" l="1"/>
  <c r="G645" i="1"/>
  <c r="H645" i="1"/>
  <c r="F484" i="4"/>
  <c r="C478" i="1"/>
  <c r="E407" i="4"/>
  <c r="D402" i="1" s="1"/>
  <c r="E408" i="4"/>
  <c r="D403" i="1" s="1"/>
  <c r="H359" i="1"/>
  <c r="G359" i="1"/>
  <c r="H411" i="1"/>
  <c r="G411" i="1"/>
  <c r="F263" i="4"/>
  <c r="G259" i="1"/>
  <c r="G248" i="1"/>
  <c r="H248" i="1"/>
  <c r="G221" i="1"/>
  <c r="H221" i="1"/>
  <c r="G211" i="1"/>
  <c r="H211" i="1"/>
  <c r="G173" i="1"/>
  <c r="H173" i="1"/>
  <c r="G160" i="1"/>
  <c r="F106" i="4"/>
  <c r="G102" i="1"/>
  <c r="H102" i="1"/>
  <c r="G103" i="1"/>
  <c r="H103" i="1"/>
  <c r="H19" i="1"/>
  <c r="E6" i="4"/>
  <c r="D3" i="1"/>
  <c r="D43" i="8"/>
  <c r="C1524" i="1"/>
  <c r="H1501" i="1"/>
  <c r="D42" i="8"/>
  <c r="G294" i="9"/>
  <c r="E294" i="9" s="1"/>
  <c r="B294" i="9" s="1"/>
  <c r="H1481" i="1"/>
  <c r="F7" i="5"/>
  <c r="H20" i="3"/>
  <c r="C985" i="1"/>
  <c r="H24" i="3"/>
  <c r="F5" i="6"/>
  <c r="D141" i="6"/>
  <c r="C1299" i="1"/>
  <c r="F580" i="4"/>
  <c r="C574" i="1"/>
  <c r="F363" i="4"/>
  <c r="C358" i="1"/>
  <c r="F82" i="4"/>
  <c r="C78" i="1"/>
  <c r="F134" i="5"/>
  <c r="C1112" i="1"/>
  <c r="F196" i="4"/>
  <c r="C192" i="1"/>
  <c r="F351" i="4"/>
  <c r="D350" i="4"/>
  <c r="C346" i="1"/>
  <c r="F152" i="4"/>
  <c r="H20" i="9"/>
  <c r="G20" i="9"/>
  <c r="D151" i="4"/>
  <c r="C148" i="1"/>
  <c r="I23" i="3"/>
  <c r="D1214" i="1"/>
  <c r="E175" i="5"/>
  <c r="D1152" i="1" s="1"/>
  <c r="F7" i="4"/>
  <c r="D6" i="4"/>
  <c r="C3" i="1"/>
  <c r="D414" i="1"/>
  <c r="I1459" i="1"/>
  <c r="I1455" i="1"/>
  <c r="E164" i="9"/>
  <c r="B164" i="9" s="1"/>
  <c r="F311" i="4"/>
  <c r="C306" i="1"/>
  <c r="F50" i="4"/>
  <c r="C46" i="1"/>
  <c r="F87" i="5"/>
  <c r="C1065" i="1"/>
  <c r="H23" i="3"/>
  <c r="F237" i="5"/>
  <c r="C1214" i="1"/>
  <c r="H587" i="1"/>
  <c r="G587" i="1"/>
  <c r="E151" i="4"/>
  <c r="E528" i="4"/>
  <c r="E635" i="4" s="1"/>
  <c r="D629" i="1" s="1"/>
  <c r="D523" i="1"/>
  <c r="F299" i="4"/>
  <c r="D298" i="4"/>
  <c r="C294" i="1"/>
  <c r="F139" i="4"/>
  <c r="C135" i="1"/>
  <c r="K1432" i="9"/>
  <c r="I1468" i="1"/>
  <c r="I1464" i="1"/>
  <c r="I1443" i="1"/>
  <c r="I1439" i="1"/>
  <c r="H22" i="3"/>
  <c r="F176" i="5"/>
  <c r="D175" i="5"/>
  <c r="C1153" i="1"/>
  <c r="F69" i="5"/>
  <c r="D68" i="5"/>
  <c r="D6" i="5" s="1"/>
  <c r="C1047" i="1"/>
  <c r="F421" i="4"/>
  <c r="D420" i="4"/>
  <c r="C415" i="1"/>
  <c r="F644" i="4"/>
  <c r="C638" i="1"/>
  <c r="F472" i="4"/>
  <c r="C466" i="1"/>
  <c r="F224" i="4"/>
  <c r="C220" i="1"/>
  <c r="I1457" i="1"/>
  <c r="I1449" i="1"/>
  <c r="H1124" i="1"/>
  <c r="G1124" i="1"/>
  <c r="H637" i="1"/>
  <c r="G637" i="1"/>
  <c r="F12" i="5"/>
  <c r="C990" i="1"/>
  <c r="I27" i="3"/>
  <c r="D1408" i="1"/>
  <c r="F163" i="4"/>
  <c r="C159" i="1"/>
  <c r="E141" i="6"/>
  <c r="G299" i="9" s="1"/>
  <c r="E299" i="9" s="1"/>
  <c r="B297" i="9"/>
  <c r="E296" i="9"/>
  <c r="I10" i="3" s="1"/>
  <c r="D528" i="4"/>
  <c r="E68" i="5"/>
  <c r="I1466" i="1"/>
  <c r="I1462" i="1"/>
  <c r="I1474" i="1"/>
  <c r="I1441" i="1"/>
  <c r="H478" i="1" l="1"/>
  <c r="G478" i="1"/>
  <c r="E20" i="9"/>
  <c r="I16" i="3"/>
  <c r="D2" i="1"/>
  <c r="E412" i="4"/>
  <c r="G295" i="9"/>
  <c r="E295" i="9" s="1"/>
  <c r="B295" i="9" s="1"/>
  <c r="G1524" i="1"/>
  <c r="H1524" i="1"/>
  <c r="C1518" i="1"/>
  <c r="I35" i="3"/>
  <c r="C1517" i="1"/>
  <c r="G1517" i="1" s="1"/>
  <c r="I34" i="3"/>
  <c r="E298" i="9"/>
  <c r="B299" i="9"/>
  <c r="G276" i="9"/>
  <c r="F6" i="5"/>
  <c r="C984" i="1"/>
  <c r="D636" i="4"/>
  <c r="F528" i="4"/>
  <c r="C522" i="1"/>
  <c r="F420" i="4"/>
  <c r="D635" i="4"/>
  <c r="C414" i="1"/>
  <c r="D407" i="4"/>
  <c r="F298" i="4"/>
  <c r="C293" i="1"/>
  <c r="E289" i="4"/>
  <c r="I17" i="3"/>
  <c r="D147" i="1"/>
  <c r="G46" i="1"/>
  <c r="H46" i="1"/>
  <c r="D289" i="4"/>
  <c r="D290" i="4" s="1"/>
  <c r="F151" i="4"/>
  <c r="H17" i="3"/>
  <c r="C147" i="1"/>
  <c r="H346" i="1"/>
  <c r="G346" i="1"/>
  <c r="H985" i="1"/>
  <c r="G985" i="1"/>
  <c r="I21" i="3"/>
  <c r="D1046" i="1"/>
  <c r="E6" i="5"/>
  <c r="H990" i="1"/>
  <c r="G990" i="1"/>
  <c r="G1408" i="1"/>
  <c r="H1408" i="1"/>
  <c r="H220" i="1"/>
  <c r="G220" i="1"/>
  <c r="H638" i="1"/>
  <c r="G638" i="1"/>
  <c r="H1153" i="1"/>
  <c r="G1153" i="1"/>
  <c r="H11" i="3"/>
  <c r="H135" i="1"/>
  <c r="G135" i="1"/>
  <c r="H3" i="1"/>
  <c r="G3" i="1"/>
  <c r="E19" i="9"/>
  <c r="B20" i="9"/>
  <c r="F350" i="4"/>
  <c r="D408" i="4"/>
  <c r="C345" i="1"/>
  <c r="H1112" i="1"/>
  <c r="G1112" i="1"/>
  <c r="H358" i="1"/>
  <c r="G358" i="1"/>
  <c r="H1299" i="1"/>
  <c r="G1299" i="1"/>
  <c r="I28" i="3"/>
  <c r="D1435" i="1"/>
  <c r="H1047" i="1"/>
  <c r="G1047" i="1"/>
  <c r="F175" i="5"/>
  <c r="C1152" i="1"/>
  <c r="H523" i="1"/>
  <c r="G523" i="1"/>
  <c r="H1065" i="1"/>
  <c r="G1065" i="1"/>
  <c r="H306" i="1"/>
  <c r="G306" i="1"/>
  <c r="F6" i="4"/>
  <c r="D412" i="4"/>
  <c r="H16" i="3"/>
  <c r="C2" i="1"/>
  <c r="F141" i="6"/>
  <c r="H28" i="3"/>
  <c r="C1435" i="1"/>
  <c r="H9" i="3" s="1"/>
  <c r="H159" i="1"/>
  <c r="G159" i="1"/>
  <c r="H466" i="1"/>
  <c r="G466" i="1"/>
  <c r="H415" i="1"/>
  <c r="G415" i="1"/>
  <c r="H21" i="3"/>
  <c r="F68" i="5"/>
  <c r="C1046" i="1"/>
  <c r="H294" i="1"/>
  <c r="G294" i="1"/>
  <c r="E636" i="4"/>
  <c r="D630" i="1" s="1"/>
  <c r="D522" i="1"/>
  <c r="H1214" i="1"/>
  <c r="G1214" i="1"/>
  <c r="H148" i="1"/>
  <c r="G148" i="1"/>
  <c r="H192" i="1"/>
  <c r="G192" i="1"/>
  <c r="H78" i="1"/>
  <c r="G78" i="1"/>
  <c r="H574" i="1"/>
  <c r="G574" i="1"/>
  <c r="D407" i="1" l="1"/>
  <c r="E639" i="4"/>
  <c r="D633" i="1" s="1"/>
  <c r="E293" i="9"/>
  <c r="H1518" i="1"/>
  <c r="G1518" i="1"/>
  <c r="H1517" i="1"/>
  <c r="K3" i="9"/>
  <c r="I9" i="3"/>
  <c r="H1046" i="1"/>
  <c r="G1046" i="1"/>
  <c r="C286" i="1"/>
  <c r="H276" i="9"/>
  <c r="D984" i="1"/>
  <c r="H293" i="1"/>
  <c r="G293" i="1"/>
  <c r="F635" i="4"/>
  <c r="C629" i="1"/>
  <c r="E276" i="9"/>
  <c r="F412" i="4"/>
  <c r="D639" i="4"/>
  <c r="C407" i="1"/>
  <c r="H1152" i="1"/>
  <c r="G1152" i="1"/>
  <c r="F636" i="4"/>
  <c r="C630" i="1"/>
  <c r="G282" i="9"/>
  <c r="E282" i="9" s="1"/>
  <c r="B282" i="9" s="1"/>
  <c r="H2" i="1"/>
  <c r="G2" i="1"/>
  <c r="H345" i="1"/>
  <c r="G345" i="1"/>
  <c r="D413" i="4"/>
  <c r="D291" i="4"/>
  <c r="F289" i="4"/>
  <c r="C285" i="1"/>
  <c r="F407" i="4"/>
  <c r="C402" i="1"/>
  <c r="H8" i="3"/>
  <c r="H984" i="1"/>
  <c r="G984" i="1"/>
  <c r="H1435" i="1"/>
  <c r="G1435" i="1"/>
  <c r="F408" i="4"/>
  <c r="C403" i="1"/>
  <c r="N3" i="9"/>
  <c r="I11" i="3"/>
  <c r="H147" i="1"/>
  <c r="G147" i="1"/>
  <c r="E413" i="4"/>
  <c r="E291" i="4"/>
  <c r="D287" i="1" s="1"/>
  <c r="D285" i="1"/>
  <c r="E290" i="4"/>
  <c r="D286" i="1" s="1"/>
  <c r="H414" i="1"/>
  <c r="G414" i="1"/>
  <c r="H522" i="1"/>
  <c r="G522" i="1"/>
  <c r="F290" i="4" l="1"/>
  <c r="H285" i="1"/>
  <c r="G285" i="1"/>
  <c r="H403" i="1"/>
  <c r="G403" i="1"/>
  <c r="D640" i="4"/>
  <c r="D641" i="4" s="1"/>
  <c r="F413" i="4"/>
  <c r="D415" i="4"/>
  <c r="C408" i="1"/>
  <c r="F639" i="4"/>
  <c r="C633" i="1"/>
  <c r="H629" i="1"/>
  <c r="G629" i="1"/>
  <c r="D414" i="4"/>
  <c r="M3" i="9"/>
  <c r="H286" i="1"/>
  <c r="G286" i="1"/>
  <c r="E415" i="4"/>
  <c r="D410" i="1" s="1"/>
  <c r="E640" i="4"/>
  <c r="D408" i="1"/>
  <c r="E414" i="4"/>
  <c r="D409" i="1" s="1"/>
  <c r="H402" i="1"/>
  <c r="G402" i="1"/>
  <c r="F291" i="4"/>
  <c r="C287" i="1"/>
  <c r="H630" i="1"/>
  <c r="G630" i="1"/>
  <c r="H407" i="1"/>
  <c r="G407" i="1"/>
  <c r="E275" i="9"/>
  <c r="I8" i="3" s="1"/>
  <c r="B276" i="9"/>
  <c r="E642" i="4" l="1"/>
  <c r="D634" i="1"/>
  <c r="E641" i="4"/>
  <c r="F641" i="4" s="1"/>
  <c r="H408" i="1"/>
  <c r="G408" i="1"/>
  <c r="H633" i="1"/>
  <c r="G633" i="1"/>
  <c r="F415" i="4"/>
  <c r="C410" i="1"/>
  <c r="H287" i="1"/>
  <c r="G287" i="1"/>
  <c r="F414" i="4"/>
  <c r="C409" i="1"/>
  <c r="C635" i="1"/>
  <c r="D642" i="4"/>
  <c r="D645" i="4" s="1"/>
  <c r="F640" i="4"/>
  <c r="C634" i="1"/>
  <c r="H634" i="1" l="1"/>
  <c r="G634" i="1"/>
  <c r="E645" i="4"/>
  <c r="F645" i="4" s="1"/>
  <c r="D635" i="1"/>
  <c r="H635" i="1" s="1"/>
  <c r="H18" i="3"/>
  <c r="C639" i="1"/>
  <c r="D646" i="4"/>
  <c r="F642" i="4"/>
  <c r="C636" i="1"/>
  <c r="H409" i="1"/>
  <c r="G409" i="1"/>
  <c r="H410" i="1"/>
  <c r="G410" i="1"/>
  <c r="E646" i="4"/>
  <c r="D636" i="1"/>
  <c r="G635" i="1" l="1"/>
  <c r="H19" i="3"/>
  <c r="F646" i="4"/>
  <c r="C640" i="1"/>
  <c r="I18" i="3"/>
  <c r="D639" i="1"/>
  <c r="G639" i="1" s="1"/>
  <c r="H636" i="1"/>
  <c r="G636" i="1"/>
  <c r="I19" i="3"/>
  <c r="D640" i="1"/>
  <c r="H7" i="3" l="1"/>
  <c r="I7" i="3" s="1"/>
  <c r="H639" i="1"/>
  <c r="H640" i="1"/>
  <c r="G640" i="1"/>
  <c r="J3" i="9" l="1"/>
  <c r="M272" i="9" s="1"/>
  <c r="J11" i="9" l="1"/>
  <c r="K10" i="9"/>
  <c r="L16" i="9"/>
  <c r="G17" i="9"/>
  <c r="K8" i="9"/>
  <c r="I12" i="9"/>
  <c r="I6" i="9"/>
  <c r="H16" i="9"/>
  <c r="J9" i="9"/>
  <c r="J8" i="9"/>
  <c r="J6" i="9"/>
  <c r="I5" i="9"/>
  <c r="I9" i="9"/>
  <c r="I8" i="9"/>
  <c r="K13" i="9"/>
  <c r="K11" i="9"/>
  <c r="K6" i="9"/>
  <c r="G15" i="9"/>
  <c r="J13" i="9"/>
  <c r="M15" i="9"/>
  <c r="J17" i="9"/>
  <c r="J7" i="9"/>
  <c r="K9" i="9"/>
  <c r="M16" i="9"/>
  <c r="J12" i="9"/>
  <c r="K5" i="9"/>
  <c r="I7" i="9"/>
  <c r="I11" i="9"/>
  <c r="J5" i="9"/>
  <c r="I17" i="9"/>
  <c r="H15" i="9"/>
  <c r="G16" i="9"/>
  <c r="I13" i="9"/>
  <c r="K12" i="9"/>
  <c r="K7" i="9"/>
  <c r="L15" i="9"/>
  <c r="F15" i="9" s="1"/>
  <c r="J10" i="9"/>
  <c r="G18" i="9"/>
  <c r="H18" i="9"/>
  <c r="L272" i="9"/>
  <c r="F272" i="9" s="1"/>
  <c r="H17" i="9"/>
  <c r="E16" i="9" l="1"/>
  <c r="E9" i="9"/>
  <c r="B9" i="9" s="1"/>
  <c r="E10" i="9"/>
  <c r="B10" i="9" s="1"/>
  <c r="F16" i="9"/>
  <c r="E8" i="9"/>
  <c r="B8" i="9" s="1"/>
  <c r="E11" i="9"/>
  <c r="B11" i="9" s="1"/>
  <c r="E6" i="9"/>
  <c r="B6" i="9" s="1"/>
  <c r="E13" i="9"/>
  <c r="B13" i="9" s="1"/>
  <c r="E5" i="9"/>
  <c r="B5" i="9" s="1"/>
  <c r="E7" i="9"/>
  <c r="B7" i="9" s="1"/>
  <c r="E12" i="9"/>
  <c r="B12" i="9" s="1"/>
  <c r="E17" i="9"/>
  <c r="B17" i="9" s="1"/>
  <c r="E18" i="9"/>
  <c r="B18" i="9" s="1"/>
  <c r="E15" i="9"/>
  <c r="B15" i="9" s="1"/>
  <c r="B272" i="9"/>
  <c r="F19" i="9"/>
  <c r="B16" i="9" l="1"/>
  <c r="F14" i="9"/>
  <c r="F3" i="9" s="1"/>
  <c r="E4" i="9"/>
  <c r="E14"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<sst xmlns="http://schemas.openxmlformats.org/spreadsheetml/2006/main" count="4340" uniqueCount="3415">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</sst>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0">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2509476</v>
      </c>
      <c r="D2" s="6">
        <f>'PR-RAS'!E6</f>
        <v>3448305.24</v>
      </c>
      <c r="E2" s="6">
        <v>0</v>
      </c>
      <c r="F2" s="6">
        <v>0</v>
      </c>
      <c r="G2" s="7">
        <f t="shared" ref="G2:G983" si="0">(B2/1000)*(C2*1+D2*2)</f>
        <v>9406.0864799999999</v>
      </c>
      <c r="H2" s="7">
        <f t="shared" ref="H2:H1479"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1140614</v>
      </c>
      <c r="D3" s="1">
        <f>'PR-RAS'!E7</f>
        <v>2004495.31</v>
      </c>
      <c r="E3" s="1">
        <v>0</v>
      </c>
      <c r="F3" s="1">
        <v>0</v>
      </c>
      <c r="G3" s="2">
        <f t="shared" si="0"/>
        <v>10299.20924</v>
      </c>
      <c r="H3" s="2">
        <f t="shared" si="1"/>
        <v>0.31000000005587935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591838</v>
      </c>
      <c r="D4" s="1">
        <f>'PR-RAS'!E8</f>
        <v>482748.09</v>
      </c>
      <c r="E4" s="1">
        <v>0</v>
      </c>
      <c r="F4" s="1">
        <v>0</v>
      </c>
      <c r="G4" s="2">
        <f t="shared" si="0"/>
        <v>4672.0025400000004</v>
      </c>
      <c r="H4" s="2">
        <f t="shared" si="1"/>
        <v>9.0000000025611371E-2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591838</v>
      </c>
      <c r="D5" s="1">
        <f>'PR-RAS'!E9</f>
        <v>482748.09</v>
      </c>
      <c r="E5" s="1">
        <v>0</v>
      </c>
      <c r="F5" s="1">
        <v>0</v>
      </c>
      <c r="G5" s="2">
        <f t="shared" si="0"/>
        <v>6229.3367200000012</v>
      </c>
      <c r="H5" s="2">
        <f t="shared" si="1"/>
        <v>9.0000000025611371E-2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538096</v>
      </c>
      <c r="D19" s="1">
        <f>'PR-RAS'!E23</f>
        <v>1511663.48</v>
      </c>
      <c r="E19" s="1">
        <v>0</v>
      </c>
      <c r="F19" s="1">
        <v>0</v>
      </c>
      <c r="G19" s="2">
        <f t="shared" si="0"/>
        <v>64105.613279999998</v>
      </c>
      <c r="H19" s="2">
        <f t="shared" si="1"/>
        <v>0.47999999998137355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39309</v>
      </c>
      <c r="D20" s="1">
        <f>'PR-RAS'!E24</f>
        <v>25533.9</v>
      </c>
      <c r="E20" s="1">
        <v>0</v>
      </c>
      <c r="F20" s="1">
        <v>0</v>
      </c>
      <c r="G20" s="2">
        <f t="shared" si="0"/>
        <v>1717.1592000000001</v>
      </c>
      <c r="H20" s="2">
        <f t="shared" si="1"/>
        <v>9.9999999998544808E-2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498787</v>
      </c>
      <c r="D23" s="1">
        <f>'PR-RAS'!E27</f>
        <v>1486129.58</v>
      </c>
      <c r="E23" s="1">
        <v>0</v>
      </c>
      <c r="F23" s="1">
        <v>0</v>
      </c>
      <c r="G23" s="2">
        <f t="shared" si="0"/>
        <v>76363.015520000001</v>
      </c>
      <c r="H23" s="2">
        <f t="shared" si="1"/>
        <v>0.41999999992549419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10680</v>
      </c>
      <c r="D25" s="1">
        <f>'PR-RAS'!E29</f>
        <v>10083.74</v>
      </c>
      <c r="E25" s="1">
        <v>0</v>
      </c>
      <c r="F25" s="1">
        <v>0</v>
      </c>
      <c r="G25" s="2">
        <f t="shared" si="0"/>
        <v>740.33951999999999</v>
      </c>
      <c r="H25" s="2">
        <f t="shared" si="1"/>
        <v>0.26000000000021828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9864</v>
      </c>
      <c r="D27" s="1">
        <f>'PR-RAS'!E31</f>
        <v>10083.74</v>
      </c>
      <c r="E27" s="1">
        <v>0</v>
      </c>
      <c r="F27" s="1">
        <v>0</v>
      </c>
      <c r="G27" s="2">
        <f t="shared" si="0"/>
        <v>780.81847999999991</v>
      </c>
      <c r="H27" s="2">
        <f t="shared" si="1"/>
        <v>0.26000000000021828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816</v>
      </c>
      <c r="D29" s="1">
        <f>'PR-RAS'!E33</f>
        <v>0</v>
      </c>
      <c r="E29" s="1">
        <v>0</v>
      </c>
      <c r="F29" s="1">
        <v>0</v>
      </c>
      <c r="G29" s="2">
        <f t="shared" si="0"/>
        <v>22.847999999999999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155000</v>
      </c>
      <c r="D46" s="1">
        <f>'PR-RAS'!E50</f>
        <v>188020</v>
      </c>
      <c r="E46" s="1">
        <v>0</v>
      </c>
      <c r="F46" s="1">
        <v>0</v>
      </c>
      <c r="G46" s="2">
        <f t="shared" si="0"/>
        <v>23896.799999999999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155000</v>
      </c>
      <c r="D55" s="1">
        <f>'PR-RAS'!E59</f>
        <v>188020</v>
      </c>
      <c r="E55" s="1">
        <v>0</v>
      </c>
      <c r="F55" s="1">
        <v>0</v>
      </c>
      <c r="G55" s="2">
        <f t="shared" si="0"/>
        <v>28676.16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155000</v>
      </c>
      <c r="D57" s="1">
        <f>'PR-RAS'!E61</f>
        <v>188020</v>
      </c>
      <c r="E57" s="1">
        <v>0</v>
      </c>
      <c r="F57" s="1">
        <v>0</v>
      </c>
      <c r="G57" s="2">
        <f t="shared" si="0"/>
        <v>29738.240000000002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223063</v>
      </c>
      <c r="D78" s="1">
        <f>'PR-RAS'!E82</f>
        <v>140803.78999999998</v>
      </c>
      <c r="E78" s="1">
        <v>0</v>
      </c>
      <c r="F78" s="1">
        <v>0</v>
      </c>
      <c r="G78" s="2">
        <f t="shared" si="0"/>
        <v>38859.634659999996</v>
      </c>
      <c r="H78" s="2">
        <f t="shared" si="1"/>
        <v>0.21000000002095476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54</v>
      </c>
      <c r="D79" s="1">
        <f>'PR-RAS'!E83</f>
        <v>1.1200000000000001</v>
      </c>
      <c r="E79" s="1">
        <v>0</v>
      </c>
      <c r="F79" s="1">
        <v>0</v>
      </c>
      <c r="G79" s="2">
        <f t="shared" si="0"/>
        <v>4.3867200000000004</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54</v>
      </c>
      <c r="D81" s="1">
        <f>'PR-RAS'!E85</f>
        <v>1.1200000000000001</v>
      </c>
      <c r="E81" s="1">
        <v>0</v>
      </c>
      <c r="F81" s="1">
        <v>0</v>
      </c>
      <c r="G81" s="2">
        <f t="shared" si="0"/>
        <v>4.4992000000000001</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223009</v>
      </c>
      <c r="D87" s="1">
        <f>'PR-RAS'!E91</f>
        <v>140802.66999999998</v>
      </c>
      <c r="E87" s="1">
        <v>0</v>
      </c>
      <c r="F87" s="1">
        <v>0</v>
      </c>
      <c r="G87" s="2">
        <f t="shared" si="0"/>
        <v>43396.833239999993</v>
      </c>
      <c r="H87" s="2">
        <f t="shared" si="1"/>
        <v>0.33000000001629815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51950</v>
      </c>
      <c r="D88" s="1">
        <f>'PR-RAS'!E92</f>
        <v>0</v>
      </c>
      <c r="E88" s="1">
        <v>0</v>
      </c>
      <c r="F88" s="1">
        <v>0</v>
      </c>
      <c r="G88" s="2">
        <f t="shared" si="0"/>
        <v>4519.6499999999996</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9000</v>
      </c>
      <c r="D89" s="1">
        <f>'PR-RAS'!E93</f>
        <v>4500</v>
      </c>
      <c r="E89" s="1">
        <v>0</v>
      </c>
      <c r="F89" s="1">
        <v>0</v>
      </c>
      <c r="G89" s="2">
        <f t="shared" si="0"/>
        <v>1584</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127915</v>
      </c>
      <c r="D90" s="1">
        <f>'PR-RAS'!E94</f>
        <v>127569.78</v>
      </c>
      <c r="E90" s="1">
        <v>0</v>
      </c>
      <c r="F90" s="1">
        <v>0</v>
      </c>
      <c r="G90" s="2">
        <f t="shared" si="0"/>
        <v>34091.855839999997</v>
      </c>
      <c r="H90" s="2">
        <f t="shared" si="1"/>
        <v>0.22000000000116415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34144</v>
      </c>
      <c r="D93" s="1">
        <f>'PR-RAS'!E97</f>
        <v>8732.89</v>
      </c>
      <c r="E93" s="1">
        <v>0</v>
      </c>
      <c r="F93" s="1">
        <v>0</v>
      </c>
      <c r="G93" s="2">
        <f t="shared" si="0"/>
        <v>4748.0997600000001</v>
      </c>
      <c r="H93" s="2">
        <f t="shared" si="1"/>
        <v>0.11000000000058208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763611</v>
      </c>
      <c r="D102" s="1">
        <f>'PR-RAS'!E106</f>
        <v>829662.14</v>
      </c>
      <c r="E102" s="1">
        <v>0</v>
      </c>
      <c r="F102" s="1">
        <v>0</v>
      </c>
      <c r="G102" s="2">
        <f t="shared" si="0"/>
        <v>244716.46328000005</v>
      </c>
      <c r="H102" s="2">
        <f t="shared" si="1"/>
        <v>0.14000000001396984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1752</v>
      </c>
      <c r="D103" s="1">
        <f>'PR-RAS'!E107</f>
        <v>4438.0600000000004</v>
      </c>
      <c r="E103" s="1">
        <v>0</v>
      </c>
      <c r="F103" s="1">
        <v>0</v>
      </c>
      <c r="G103" s="2">
        <f t="shared" si="0"/>
        <v>1084.0682400000001</v>
      </c>
      <c r="H103" s="2">
        <f t="shared" si="1"/>
        <v>6.0000000000400178E-2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281</v>
      </c>
      <c r="D106" s="1">
        <f>'PR-RAS'!E110</f>
        <v>0</v>
      </c>
      <c r="E106" s="1">
        <v>0</v>
      </c>
      <c r="F106" s="1">
        <v>0</v>
      </c>
      <c r="G106" s="2">
        <f t="shared" si="0"/>
        <v>29.504999999999999</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1471</v>
      </c>
      <c r="D107" s="1">
        <f>'PR-RAS'!E111</f>
        <v>4438.0600000000004</v>
      </c>
      <c r="E107" s="1">
        <v>0</v>
      </c>
      <c r="F107" s="1">
        <v>0</v>
      </c>
      <c r="G107" s="2">
        <f t="shared" si="0"/>
        <v>1096.7947200000001</v>
      </c>
      <c r="H107" s="2">
        <f t="shared" si="1"/>
        <v>6.0000000000400178E-2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11677</v>
      </c>
      <c r="D108" s="1">
        <f>'PR-RAS'!E112</f>
        <v>19323.100000000002</v>
      </c>
      <c r="E108" s="1">
        <v>0</v>
      </c>
      <c r="F108" s="1">
        <v>0</v>
      </c>
      <c r="G108" s="2">
        <f t="shared" si="0"/>
        <v>5384.5824000000002</v>
      </c>
      <c r="H108" s="2">
        <f t="shared" si="1"/>
        <v>0.10000000000218279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1201</v>
      </c>
      <c r="D110" s="1">
        <f>'PR-RAS'!E114</f>
        <v>2204.02</v>
      </c>
      <c r="E110" s="1">
        <v>0</v>
      </c>
      <c r="F110" s="1">
        <v>0</v>
      </c>
      <c r="G110" s="2">
        <f t="shared" si="0"/>
        <v>611.38535999999999</v>
      </c>
      <c r="H110" s="2">
        <f t="shared" si="1"/>
        <v>1.999999999998181E-2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10476</v>
      </c>
      <c r="D113" s="1">
        <f>'PR-RAS'!E117</f>
        <v>17119.080000000002</v>
      </c>
      <c r="E113" s="1">
        <v>0</v>
      </c>
      <c r="F113" s="1">
        <v>0</v>
      </c>
      <c r="G113" s="2">
        <f t="shared" si="0"/>
        <v>5007.9859200000001</v>
      </c>
      <c r="H113" s="2">
        <f t="shared" si="1"/>
        <v>8.000000000174623E-2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750182</v>
      </c>
      <c r="D116" s="1">
        <f>'PR-RAS'!E120</f>
        <v>805900.98</v>
      </c>
      <c r="E116" s="1">
        <v>0</v>
      </c>
      <c r="F116" s="1">
        <v>0</v>
      </c>
      <c r="G116" s="2">
        <f t="shared" si="0"/>
        <v>271628.15539999999</v>
      </c>
      <c r="H116" s="2">
        <f t="shared" si="1"/>
        <v>2.0000000018626451E-2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443536</v>
      </c>
      <c r="D117" s="1">
        <f>'PR-RAS'!E121</f>
        <v>443685.09</v>
      </c>
      <c r="E117" s="1">
        <v>0</v>
      </c>
      <c r="F117" s="1">
        <v>0</v>
      </c>
      <c r="G117" s="2">
        <f t="shared" si="0"/>
        <v>154385.11688000002</v>
      </c>
      <c r="H117" s="2">
        <f t="shared" si="1"/>
        <v>9.0000000025611371E-2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306646</v>
      </c>
      <c r="D118" s="1">
        <f>'PR-RAS'!E122</f>
        <v>362215.89</v>
      </c>
      <c r="E118" s="1">
        <v>0</v>
      </c>
      <c r="F118" s="1">
        <v>0</v>
      </c>
      <c r="G118" s="2">
        <f t="shared" si="0"/>
        <v>120636.10026000001</v>
      </c>
      <c r="H118" s="2">
        <f t="shared" si="1"/>
        <v>0.10999999998603016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227188</v>
      </c>
      <c r="D120" s="1">
        <f>'PR-RAS'!E124</f>
        <v>285324</v>
      </c>
      <c r="E120" s="1">
        <v>0</v>
      </c>
      <c r="F120" s="1">
        <v>0</v>
      </c>
      <c r="G120" s="2">
        <f t="shared" si="0"/>
        <v>94942.483999999997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227188</v>
      </c>
      <c r="D124" s="1">
        <f>'PR-RAS'!E128</f>
        <v>285324</v>
      </c>
      <c r="E124" s="1">
        <v>0</v>
      </c>
      <c r="F124" s="1">
        <v>0</v>
      </c>
      <c r="G124" s="2">
        <f t="shared" si="0"/>
        <v>98133.827999999994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227188</v>
      </c>
      <c r="D126" s="1">
        <f>'PR-RAS'!E130</f>
        <v>285324</v>
      </c>
      <c r="E126" s="1">
        <v>0</v>
      </c>
      <c r="F126" s="1">
        <v>0</v>
      </c>
      <c r="G126" s="2">
        <f t="shared" si="0"/>
        <v>99729.5</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1811710</v>
      </c>
      <c r="D147" s="1">
        <f>'PR-RAS'!E151</f>
        <v>2169337.04</v>
      </c>
      <c r="E147" s="1">
        <v>0</v>
      </c>
      <c r="F147" s="1">
        <v>0</v>
      </c>
      <c r="G147" s="2">
        <f t="shared" si="0"/>
        <v>897956.07568000001</v>
      </c>
      <c r="H147" s="2">
        <f t="shared" si="1"/>
        <v>4.0000000037252903E-2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565816</v>
      </c>
      <c r="D148" s="1">
        <f>'PR-RAS'!E152</f>
        <v>564093.28</v>
      </c>
      <c r="E148" s="1">
        <v>0</v>
      </c>
      <c r="F148" s="1">
        <v>0</v>
      </c>
      <c r="G148" s="2">
        <f t="shared" si="0"/>
        <v>249018.37631999998</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457931</v>
      </c>
      <c r="D149" s="1">
        <f>'PR-RAS'!E153</f>
        <v>484200.26</v>
      </c>
      <c r="E149" s="1">
        <v>0</v>
      </c>
      <c r="F149" s="1">
        <v>0</v>
      </c>
      <c r="G149" s="2">
        <f t="shared" si="0"/>
        <v>211097.06495999999</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457931</v>
      </c>
      <c r="D150" s="1">
        <f>'PR-RAS'!E154</f>
        <v>484200.26</v>
      </c>
      <c r="E150" s="1">
        <v>0</v>
      </c>
      <c r="F150" s="1">
        <v>0</v>
      </c>
      <c r="G150" s="2">
        <f t="shared" si="0"/>
        <v>212523.39648</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32326</v>
      </c>
      <c r="D154" s="1">
        <f>'PR-RAS'!E158</f>
        <v>0</v>
      </c>
      <c r="E154" s="1">
        <v>0</v>
      </c>
      <c r="F154" s="1">
        <v>0</v>
      </c>
      <c r="G154" s="2">
        <f t="shared" si="0"/>
        <v>4945.8779999999997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75559</v>
      </c>
      <c r="D155" s="1">
        <f>'PR-RAS'!E159</f>
        <v>79893.02</v>
      </c>
      <c r="E155" s="1">
        <v>0</v>
      </c>
      <c r="F155" s="1">
        <v>0</v>
      </c>
      <c r="G155" s="2">
        <f t="shared" si="0"/>
        <v>36243.136160000002</v>
      </c>
      <c r="H155" s="2">
        <f t="shared" si="1"/>
        <v>2.0000000004074536E-2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75559</v>
      </c>
      <c r="D157" s="1">
        <f>'PR-RAS'!E161</f>
        <v>79893.02</v>
      </c>
      <c r="E157" s="1">
        <v>0</v>
      </c>
      <c r="F157" s="1">
        <v>0</v>
      </c>
      <c r="G157" s="2">
        <f t="shared" si="0"/>
        <v>36713.826240000002</v>
      </c>
      <c r="H157" s="2">
        <f t="shared" si="1"/>
        <v>2.0000000004074536E-2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663718</v>
      </c>
      <c r="D159" s="1">
        <f>'PR-RAS'!E163</f>
        <v>709084.62999999989</v>
      </c>
      <c r="E159" s="1">
        <v>0</v>
      </c>
      <c r="F159" s="1">
        <v>0</v>
      </c>
      <c r="G159" s="2">
        <f t="shared" si="0"/>
        <v>328938.18707999995</v>
      </c>
      <c r="H159" s="2">
        <f t="shared" si="1"/>
        <v>0.37000000011175871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14016</v>
      </c>
      <c r="D160" s="1">
        <f>'PR-RAS'!E164</f>
        <v>35352.42</v>
      </c>
      <c r="E160" s="1">
        <v>0</v>
      </c>
      <c r="F160" s="1">
        <v>0</v>
      </c>
      <c r="G160" s="2">
        <f t="shared" si="0"/>
        <v>13470.61356</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8597</v>
      </c>
      <c r="D161" s="1">
        <f>'PR-RAS'!E165</f>
        <v>17547.419999999998</v>
      </c>
      <c r="E161" s="1">
        <v>0</v>
      </c>
      <c r="F161" s="1">
        <v>0</v>
      </c>
      <c r="G161" s="2">
        <f t="shared" si="0"/>
        <v>6990.6943999999994</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1880</v>
      </c>
      <c r="E162" s="1">
        <v>0</v>
      </c>
      <c r="F162" s="1">
        <v>0</v>
      </c>
      <c r="G162" s="2">
        <f t="shared" si="0"/>
        <v>605.36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700</v>
      </c>
      <c r="D163" s="1">
        <f>'PR-RAS'!E167</f>
        <v>15925</v>
      </c>
      <c r="E163" s="1">
        <v>0</v>
      </c>
      <c r="F163" s="1">
        <v>0</v>
      </c>
      <c r="G163" s="2">
        <f t="shared" si="0"/>
        <v>5273.1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4719</v>
      </c>
      <c r="D164" s="1">
        <f>'PR-RAS'!E168</f>
        <v>0</v>
      </c>
      <c r="E164" s="1">
        <v>0</v>
      </c>
      <c r="F164" s="1">
        <v>0</v>
      </c>
      <c r="G164" s="2">
        <f t="shared" si="0"/>
        <v>769.197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120688</v>
      </c>
      <c r="D165" s="1">
        <f>'PR-RAS'!E169</f>
        <v>183641.62</v>
      </c>
      <c r="E165" s="1">
        <v>0</v>
      </c>
      <c r="F165" s="1">
        <v>0</v>
      </c>
      <c r="G165" s="2">
        <f t="shared" si="0"/>
        <v>80027.283360000001</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17924</v>
      </c>
      <c r="D166" s="1">
        <f>'PR-RAS'!E170</f>
        <v>14186.7</v>
      </c>
      <c r="E166" s="1">
        <v>0</v>
      </c>
      <c r="F166" s="1">
        <v>0</v>
      </c>
      <c r="G166" s="2">
        <f t="shared" si="0"/>
        <v>7639.0710000000008</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50126</v>
      </c>
      <c r="D168" s="1">
        <f>'PR-RAS'!E172</f>
        <v>95259.98</v>
      </c>
      <c r="E168" s="1">
        <v>0</v>
      </c>
      <c r="F168" s="1">
        <v>0</v>
      </c>
      <c r="G168" s="2">
        <f t="shared" si="0"/>
        <v>40187.875319999999</v>
      </c>
      <c r="H168" s="2">
        <f t="shared" si="1"/>
        <v>2.0000000004074536E-2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47728</v>
      </c>
      <c r="D169" s="1">
        <f>'PR-RAS'!E173</f>
        <v>42525.53</v>
      </c>
      <c r="E169" s="1">
        <v>0</v>
      </c>
      <c r="F169" s="1">
        <v>0</v>
      </c>
      <c r="G169" s="2">
        <f t="shared" si="0"/>
        <v>22306.882079999999</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31669.41</v>
      </c>
      <c r="E170" s="1">
        <v>0</v>
      </c>
      <c r="F170" s="1">
        <v>0</v>
      </c>
      <c r="G170" s="2">
        <f t="shared" si="0"/>
        <v>10704.26058</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4910</v>
      </c>
      <c r="D172" s="1">
        <f>'PR-RAS'!E176</f>
        <v>0</v>
      </c>
      <c r="E172" s="1">
        <v>0</v>
      </c>
      <c r="F172" s="1">
        <v>0</v>
      </c>
      <c r="G172" s="2">
        <f t="shared" si="0"/>
        <v>839.61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475692</v>
      </c>
      <c r="D173" s="1">
        <f>'PR-RAS'!E177</f>
        <v>427307.32999999996</v>
      </c>
      <c r="E173" s="1">
        <v>0</v>
      </c>
      <c r="F173" s="1">
        <v>0</v>
      </c>
      <c r="G173" s="2">
        <f t="shared" si="0"/>
        <v>228812.74551999997</v>
      </c>
      <c r="H173" s="2">
        <f t="shared" si="1"/>
        <v>0.32999999995809048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19413</v>
      </c>
      <c r="D174" s="1">
        <f>'PR-RAS'!E178</f>
        <v>26003.01</v>
      </c>
      <c r="E174" s="1">
        <v>0</v>
      </c>
      <c r="F174" s="1">
        <v>0</v>
      </c>
      <c r="G174" s="2">
        <f t="shared" si="0"/>
        <v>12355.490459999997</v>
      </c>
      <c r="H174" s="2">
        <f t="shared" si="1"/>
        <v>9.9999999983992893E-3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212408</v>
      </c>
      <c r="D175" s="1">
        <f>'PR-RAS'!E179</f>
        <v>99864</v>
      </c>
      <c r="E175" s="1">
        <v>0</v>
      </c>
      <c r="F175" s="1">
        <v>0</v>
      </c>
      <c r="G175" s="2">
        <f t="shared" si="0"/>
        <v>71711.66399999999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1245</v>
      </c>
      <c r="D176" s="1">
        <f>'PR-RAS'!E180</f>
        <v>1250</v>
      </c>
      <c r="E176" s="1">
        <v>0</v>
      </c>
      <c r="F176" s="1">
        <v>0</v>
      </c>
      <c r="G176" s="2">
        <f t="shared" si="0"/>
        <v>655.375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27574</v>
      </c>
      <c r="D177" s="1">
        <f>'PR-RAS'!E181</f>
        <v>25447.919999999998</v>
      </c>
      <c r="E177" s="1">
        <v>0</v>
      </c>
      <c r="F177" s="1">
        <v>0</v>
      </c>
      <c r="G177" s="2">
        <f t="shared" si="0"/>
        <v>13810.691839999998</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38620</v>
      </c>
      <c r="D178" s="1">
        <f>'PR-RAS'!E182</f>
        <v>9655.08</v>
      </c>
      <c r="E178" s="1">
        <v>0</v>
      </c>
      <c r="F178" s="1">
        <v>0</v>
      </c>
      <c r="G178" s="2">
        <f t="shared" si="0"/>
        <v>10253.63832</v>
      </c>
      <c r="H178" s="2">
        <f t="shared" si="1"/>
        <v>7.999999999992724E-2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4315</v>
      </c>
      <c r="D179" s="1">
        <f>'PR-RAS'!E183</f>
        <v>17875</v>
      </c>
      <c r="E179" s="1">
        <v>0</v>
      </c>
      <c r="F179" s="1">
        <v>0</v>
      </c>
      <c r="G179" s="2">
        <f t="shared" si="0"/>
        <v>7131.57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133867</v>
      </c>
      <c r="D180" s="1">
        <f>'PR-RAS'!E184</f>
        <v>218213.97</v>
      </c>
      <c r="E180" s="1">
        <v>0</v>
      </c>
      <c r="F180" s="1">
        <v>0</v>
      </c>
      <c r="G180" s="2">
        <f t="shared" si="0"/>
        <v>102082.79425999998</v>
      </c>
      <c r="H180" s="2">
        <f t="shared" si="1"/>
        <v>2.9999999998835847E-2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25185</v>
      </c>
      <c r="D181" s="1">
        <f>'PR-RAS'!E185</f>
        <v>25153.35</v>
      </c>
      <c r="E181" s="1">
        <v>0</v>
      </c>
      <c r="F181" s="1">
        <v>0</v>
      </c>
      <c r="G181" s="2">
        <f t="shared" si="0"/>
        <v>13588.505999999999</v>
      </c>
      <c r="H181" s="2">
        <f t="shared" si="1"/>
        <v>0.34999999999854481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13065</v>
      </c>
      <c r="D182" s="1">
        <f>'PR-RAS'!E186</f>
        <v>3845</v>
      </c>
      <c r="E182" s="1">
        <v>0</v>
      </c>
      <c r="F182" s="1">
        <v>0</v>
      </c>
      <c r="G182" s="2">
        <f t="shared" si="0"/>
        <v>3756.6549999999997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53322</v>
      </c>
      <c r="D184" s="1">
        <f>'PR-RAS'!E188</f>
        <v>62783.259999999995</v>
      </c>
      <c r="E184" s="1">
        <v>0</v>
      </c>
      <c r="F184" s="1">
        <v>0</v>
      </c>
      <c r="G184" s="2">
        <f t="shared" si="0"/>
        <v>32736.599159999998</v>
      </c>
      <c r="H184" s="2">
        <f t="shared" si="1"/>
        <v>0.25999999999476131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5330</v>
      </c>
      <c r="D186" s="1">
        <f>'PR-RAS'!E190</f>
        <v>6166.83</v>
      </c>
      <c r="E186" s="1">
        <v>0</v>
      </c>
      <c r="F186" s="1">
        <v>0</v>
      </c>
      <c r="G186" s="2">
        <f t="shared" si="0"/>
        <v>3267.7770999999998</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20370</v>
      </c>
      <c r="D187" s="1">
        <f>'PR-RAS'!E191</f>
        <v>30285.87</v>
      </c>
      <c r="E187" s="1">
        <v>0</v>
      </c>
      <c r="F187" s="1">
        <v>0</v>
      </c>
      <c r="G187" s="2">
        <f t="shared" si="0"/>
        <v>15055.163639999999</v>
      </c>
      <c r="H187" s="2">
        <f t="shared" si="1"/>
        <v>0.13000000000101863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6196</v>
      </c>
      <c r="D189" s="1">
        <f>'PR-RAS'!E193</f>
        <v>13990.56</v>
      </c>
      <c r="E189" s="1">
        <v>0</v>
      </c>
      <c r="F189" s="1">
        <v>0</v>
      </c>
      <c r="G189" s="2">
        <f t="shared" si="0"/>
        <v>6425.2985599999993</v>
      </c>
      <c r="H189" s="2">
        <f t="shared" si="1"/>
        <v>0.44000000000050932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21426</v>
      </c>
      <c r="D191" s="1">
        <f>'PR-RAS'!E195</f>
        <v>12340</v>
      </c>
      <c r="E191" s="1">
        <v>0</v>
      </c>
      <c r="F191" s="1">
        <v>0</v>
      </c>
      <c r="G191" s="2">
        <f t="shared" si="0"/>
        <v>8760.14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72644</v>
      </c>
      <c r="D192" s="1">
        <f>'PR-RAS'!E196</f>
        <v>33061.11</v>
      </c>
      <c r="E192" s="1">
        <v>0</v>
      </c>
      <c r="F192" s="1">
        <v>0</v>
      </c>
      <c r="G192" s="2">
        <f t="shared" si="0"/>
        <v>26504.348020000001</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7939</v>
      </c>
      <c r="D198" s="1">
        <f>'PR-RAS'!E202</f>
        <v>17386.38</v>
      </c>
      <c r="E198" s="1">
        <v>0</v>
      </c>
      <c r="F198" s="1">
        <v>0</v>
      </c>
      <c r="G198" s="2">
        <f t="shared" si="0"/>
        <v>8414.2167200000004</v>
      </c>
      <c r="H198" s="2">
        <f t="shared" si="1"/>
        <v>0.38000000000101863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7939</v>
      </c>
      <c r="D201" s="1">
        <f>'PR-RAS'!E205</f>
        <v>17386.38</v>
      </c>
      <c r="E201" s="1">
        <v>0</v>
      </c>
      <c r="F201" s="1">
        <v>0</v>
      </c>
      <c r="G201" s="2">
        <f t="shared" si="0"/>
        <v>8542.3520000000008</v>
      </c>
      <c r="H201" s="2">
        <f t="shared" si="1"/>
        <v>0.38000000000101863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64705</v>
      </c>
      <c r="D206" s="1">
        <f>'PR-RAS'!E210</f>
        <v>15674.73</v>
      </c>
      <c r="E206" s="1">
        <v>0</v>
      </c>
      <c r="F206" s="1">
        <v>0</v>
      </c>
      <c r="G206" s="2">
        <f t="shared" si="0"/>
        <v>19691.164299999997</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10572</v>
      </c>
      <c r="D207" s="1">
        <f>'PR-RAS'!E211</f>
        <v>10674.73</v>
      </c>
      <c r="E207" s="1">
        <v>0</v>
      </c>
      <c r="F207" s="1">
        <v>0</v>
      </c>
      <c r="G207" s="2">
        <f t="shared" si="0"/>
        <v>6575.8207599999996</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54133</v>
      </c>
      <c r="D210" s="1">
        <f>'PR-RAS'!E214</f>
        <v>5000</v>
      </c>
      <c r="E210" s="1">
        <v>0</v>
      </c>
      <c r="F210" s="1">
        <v>0</v>
      </c>
      <c r="G210" s="2">
        <f t="shared" si="0"/>
        <v>13403.796999999999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141280</v>
      </c>
      <c r="E211" s="1">
        <v>0</v>
      </c>
      <c r="F211" s="1">
        <v>0</v>
      </c>
      <c r="G211" s="2">
        <f t="shared" si="0"/>
        <v>59337.599999999999</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141280</v>
      </c>
      <c r="E215" s="1">
        <v>0</v>
      </c>
      <c r="F215" s="1">
        <v>0</v>
      </c>
      <c r="G215" s="2">
        <f t="shared" si="0"/>
        <v>60467.839999999997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141280</v>
      </c>
      <c r="E218" s="1">
        <v>0</v>
      </c>
      <c r="F218" s="1">
        <v>0</v>
      </c>
      <c r="G218" s="2">
        <f t="shared" si="0"/>
        <v>61315.519999999997</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256100</v>
      </c>
      <c r="D220" s="1">
        <f>'PR-RAS'!E224</f>
        <v>477496.12</v>
      </c>
      <c r="E220" s="1">
        <v>0</v>
      </c>
      <c r="F220" s="1">
        <v>0</v>
      </c>
      <c r="G220" s="2">
        <f t="shared" si="0"/>
        <v>265229.20056000003</v>
      </c>
      <c r="H220" s="2">
        <f t="shared" si="1"/>
        <v>0.11999999999534339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3724.44</v>
      </c>
      <c r="E227" s="1">
        <v>0</v>
      </c>
      <c r="F227" s="1">
        <v>0</v>
      </c>
      <c r="G227" s="2">
        <f t="shared" si="0"/>
        <v>1683.44688</v>
      </c>
      <c r="H227" s="2">
        <f t="shared" si="1"/>
        <v>0.44000000000005457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3724.44</v>
      </c>
      <c r="E228" s="1">
        <v>0</v>
      </c>
      <c r="F228" s="1">
        <v>0</v>
      </c>
      <c r="G228" s="2">
        <f t="shared" si="0"/>
        <v>1690.8957600000001</v>
      </c>
      <c r="H228" s="2">
        <f t="shared" si="1"/>
        <v>0.44000000000005457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256100</v>
      </c>
      <c r="D236" s="1">
        <f>'PR-RAS'!E240</f>
        <v>473771.68</v>
      </c>
      <c r="E236" s="1">
        <v>0</v>
      </c>
      <c r="F236" s="1">
        <v>0</v>
      </c>
      <c r="G236" s="2">
        <f t="shared" si="0"/>
        <v>282856.18959999993</v>
      </c>
      <c r="H236" s="2">
        <f t="shared" si="1"/>
        <v>0.32000000000698492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256100</v>
      </c>
      <c r="D237" s="1">
        <f>'PR-RAS'!E241</f>
        <v>473771.68</v>
      </c>
      <c r="E237" s="1">
        <v>0</v>
      </c>
      <c r="F237" s="1">
        <v>0</v>
      </c>
      <c r="G237" s="2">
        <f t="shared" si="0"/>
        <v>284059.83295999997</v>
      </c>
      <c r="H237" s="2">
        <f t="shared" si="1"/>
        <v>0.32000000000698492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124447</v>
      </c>
      <c r="D248" s="1">
        <f>'PR-RAS'!E252</f>
        <v>44400</v>
      </c>
      <c r="E248" s="1">
        <v>0</v>
      </c>
      <c r="F248" s="1">
        <v>0</v>
      </c>
      <c r="G248" s="2">
        <f t="shared" si="0"/>
        <v>52672.008999999998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124447</v>
      </c>
      <c r="D255" s="1">
        <f>'PR-RAS'!E259</f>
        <v>44400</v>
      </c>
      <c r="E255" s="1">
        <v>0</v>
      </c>
      <c r="F255" s="1">
        <v>0</v>
      </c>
      <c r="G255" s="2">
        <f t="shared" si="0"/>
        <v>54164.737999999998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124447</v>
      </c>
      <c r="D256" s="1">
        <f>'PR-RAS'!E260</f>
        <v>44400</v>
      </c>
      <c r="E256" s="1">
        <v>0</v>
      </c>
      <c r="F256" s="1">
        <v>0</v>
      </c>
      <c r="G256" s="2">
        <f t="shared" si="0"/>
        <v>54377.985000000001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128985</v>
      </c>
      <c r="D259" s="1">
        <f>'PR-RAS'!E263</f>
        <v>199921.9</v>
      </c>
      <c r="E259" s="1">
        <v>0</v>
      </c>
      <c r="F259" s="1">
        <v>0</v>
      </c>
      <c r="G259" s="2">
        <f t="shared" si="0"/>
        <v>136437.83040000001</v>
      </c>
      <c r="H259" s="2">
        <f t="shared" si="1"/>
        <v>0.10000000000582077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128985</v>
      </c>
      <c r="D260" s="1">
        <f>'PR-RAS'!E264</f>
        <v>199921.9</v>
      </c>
      <c r="E260" s="1">
        <v>0</v>
      </c>
      <c r="F260" s="1">
        <v>0</v>
      </c>
      <c r="G260" s="2">
        <f t="shared" si="0"/>
        <v>136966.65920000002</v>
      </c>
      <c r="H260" s="2">
        <f t="shared" si="1"/>
        <v>0.10000000000582077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128985</v>
      </c>
      <c r="D261" s="1">
        <f>'PR-RAS'!E265</f>
        <v>199921.9</v>
      </c>
      <c r="E261" s="1">
        <v>0</v>
      </c>
      <c r="F261" s="1">
        <v>0</v>
      </c>
      <c r="G261" s="2">
        <f t="shared" si="0"/>
        <v>137495.48800000001</v>
      </c>
      <c r="H261" s="2">
        <f t="shared" si="1"/>
        <v>0.10000000000582077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1811710</v>
      </c>
      <c r="D285" s="1">
        <f>'PR-RAS'!E289</f>
        <v>2169337.04</v>
      </c>
      <c r="E285" s="1">
        <v>0</v>
      </c>
      <c r="F285" s="1">
        <v>0</v>
      </c>
      <c r="G285" s="2">
        <f t="shared" si="0"/>
        <v>1746709.0787199999</v>
      </c>
      <c r="H285" s="2">
        <f t="shared" si="1"/>
        <v>4.0000000037252903E-2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697766</v>
      </c>
      <c r="D286" s="1">
        <f>'PR-RAS'!E290</f>
        <v>1278968.2000000002</v>
      </c>
      <c r="E286" s="1">
        <v>0</v>
      </c>
      <c r="F286" s="1">
        <v>0</v>
      </c>
      <c r="G286" s="2">
        <f t="shared" si="0"/>
        <v>927875.18400000001</v>
      </c>
      <c r="H286" s="2">
        <f t="shared" si="1"/>
        <v>0.20000000018626451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1464643</v>
      </c>
      <c r="D288" s="1">
        <f>'PR-RAS'!E292</f>
        <v>0</v>
      </c>
      <c r="E288" s="1">
        <v>0</v>
      </c>
      <c r="F288" s="1">
        <v>0</v>
      </c>
      <c r="G288" s="2">
        <f t="shared" si="0"/>
        <v>420352.54099999997</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6010579</v>
      </c>
      <c r="D290" s="1">
        <f>'PR-RAS'!E294</f>
        <v>0</v>
      </c>
      <c r="E290" s="1">
        <v>0</v>
      </c>
      <c r="F290" s="1">
        <v>0</v>
      </c>
      <c r="G290" s="2">
        <f t="shared" si="0"/>
        <v>1737057.3309999998</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3414083</v>
      </c>
      <c r="D345" s="1">
        <f>'PR-RAS'!E350</f>
        <v>555360.82000000007</v>
      </c>
      <c r="E345" s="1">
        <v>0</v>
      </c>
      <c r="F345" s="1">
        <v>0</v>
      </c>
      <c r="G345" s="2">
        <f t="shared" si="0"/>
        <v>1556532.7961600001</v>
      </c>
      <c r="H345" s="2">
        <f t="shared" si="1"/>
        <v>0.17999999993480742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274210</v>
      </c>
      <c r="D346" s="1">
        <f>'PR-RAS'!E351</f>
        <v>137500</v>
      </c>
      <c r="E346" s="1">
        <v>0</v>
      </c>
      <c r="F346" s="1">
        <v>0</v>
      </c>
      <c r="G346" s="2">
        <f t="shared" si="0"/>
        <v>189477.44999999998</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274210</v>
      </c>
      <c r="D351" s="1">
        <f>'PR-RAS'!E356</f>
        <v>137500</v>
      </c>
      <c r="E351" s="1">
        <v>0</v>
      </c>
      <c r="F351" s="1">
        <v>0</v>
      </c>
      <c r="G351" s="2">
        <f t="shared" si="0"/>
        <v>192223.5</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274210</v>
      </c>
      <c r="D357" s="1">
        <f>'PR-RAS'!E362</f>
        <v>137500</v>
      </c>
      <c r="E357" s="1">
        <v>0</v>
      </c>
      <c r="F357" s="1">
        <v>0</v>
      </c>
      <c r="G357" s="2">
        <f t="shared" si="0"/>
        <v>195518.75999999998</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3139873</v>
      </c>
      <c r="D358" s="1">
        <f>'PR-RAS'!E363</f>
        <v>417860.82</v>
      </c>
      <c r="E358" s="1">
        <v>0</v>
      </c>
      <c r="F358" s="1">
        <v>0</v>
      </c>
      <c r="G358" s="2">
        <f t="shared" si="0"/>
        <v>1419287.28648</v>
      </c>
      <c r="H358" s="2">
        <f t="shared" si="1"/>
        <v>0.17999999999301508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2943960</v>
      </c>
      <c r="D359" s="1">
        <f>'PR-RAS'!E364</f>
        <v>412049.57</v>
      </c>
      <c r="E359" s="1">
        <v>0</v>
      </c>
      <c r="F359" s="1">
        <v>0</v>
      </c>
      <c r="G359" s="2">
        <f t="shared" si="0"/>
        <v>1348965.17212</v>
      </c>
      <c r="H359" s="2">
        <f t="shared" si="1"/>
        <v>0.42999999999301508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44976.63</v>
      </c>
      <c r="E362" s="1">
        <v>0</v>
      </c>
      <c r="F362" s="1">
        <v>0</v>
      </c>
      <c r="G362" s="2">
        <f t="shared" si="0"/>
        <v>32473.126859999997</v>
      </c>
      <c r="H362" s="2">
        <f t="shared" si="1"/>
        <v>0.37000000000261934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2943960</v>
      </c>
      <c r="D363" s="1">
        <f>'PR-RAS'!E368</f>
        <v>367072.94</v>
      </c>
      <c r="E363" s="1">
        <v>0</v>
      </c>
      <c r="F363" s="1">
        <v>0</v>
      </c>
      <c r="G363" s="2">
        <f t="shared" si="0"/>
        <v>1331474.3285599998</v>
      </c>
      <c r="H363" s="2">
        <f t="shared" si="1"/>
        <v>5.9999999997671694E-2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143863</v>
      </c>
      <c r="D364" s="1">
        <f>'PR-RAS'!E369</f>
        <v>5811.25</v>
      </c>
      <c r="E364" s="1">
        <v>0</v>
      </c>
      <c r="F364" s="1">
        <v>0</v>
      </c>
      <c r="G364" s="2">
        <f t="shared" si="0"/>
        <v>56441.236499999999</v>
      </c>
      <c r="H364" s="2">
        <f t="shared" si="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5811.25</v>
      </c>
      <c r="E365" s="1">
        <v>0</v>
      </c>
      <c r="F365" s="1">
        <v>0</v>
      </c>
      <c r="G365" s="2">
        <f t="shared" si="0"/>
        <v>4230.59</v>
      </c>
      <c r="H365" s="2">
        <f t="shared" si="1"/>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11880</v>
      </c>
      <c r="D367" s="1">
        <f>'PR-RAS'!E372</f>
        <v>0</v>
      </c>
      <c r="E367" s="1">
        <v>0</v>
      </c>
      <c r="F367" s="1">
        <v>0</v>
      </c>
      <c r="G367" s="2">
        <f t="shared" si="0"/>
        <v>4348.08</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131983</v>
      </c>
      <c r="D370" s="1">
        <f>'PR-RAS'!E375</f>
        <v>0</v>
      </c>
      <c r="E370" s="1">
        <v>0</v>
      </c>
      <c r="F370" s="1">
        <v>0</v>
      </c>
      <c r="G370" s="2">
        <f t="shared" si="0"/>
        <v>48701.726999999999</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52050</v>
      </c>
      <c r="D386" s="1">
        <f>'PR-RAS'!E391</f>
        <v>0</v>
      </c>
      <c r="E386" s="1">
        <v>0</v>
      </c>
      <c r="F386" s="1">
        <v>0</v>
      </c>
      <c r="G386" s="2">
        <f t="shared" si="0"/>
        <v>20039.25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52050</v>
      </c>
      <c r="D389" s="1">
        <f>'PR-RAS'!E394</f>
        <v>0</v>
      </c>
      <c r="E389" s="1">
        <v>0</v>
      </c>
      <c r="F389" s="1">
        <v>0</v>
      </c>
      <c r="G389" s="2">
        <f t="shared" si="0"/>
        <v>20195.400000000001</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3414083</v>
      </c>
      <c r="D403" s="1">
        <f>'PR-RAS'!E408</f>
        <v>555360.82000000007</v>
      </c>
      <c r="E403" s="1">
        <v>0</v>
      </c>
      <c r="F403" s="1">
        <v>0</v>
      </c>
      <c r="G403" s="2">
        <f t="shared" si="0"/>
        <v>1818971.4652800004</v>
      </c>
      <c r="H403" s="2">
        <f t="shared" si="1"/>
        <v>0.17999999993480742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2334628</v>
      </c>
      <c r="E405" s="1">
        <v>0</v>
      </c>
      <c r="F405" s="1">
        <v>0</v>
      </c>
      <c r="G405" s="2">
        <f t="shared" si="0"/>
        <v>1886379.4240000001</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2509476</v>
      </c>
      <c r="D407" s="1">
        <f>'PR-RAS'!E412</f>
        <v>3448305.24</v>
      </c>
      <c r="E407" s="1">
        <v>0</v>
      </c>
      <c r="F407" s="1">
        <v>0</v>
      </c>
      <c r="G407" s="2">
        <f t="shared" si="0"/>
        <v>3818871.1108800005</v>
      </c>
      <c r="H407" s="2">
        <f t="shared" si="1"/>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5225793</v>
      </c>
      <c r="D408" s="1">
        <f>'PR-RAS'!E413</f>
        <v>2724697.8600000003</v>
      </c>
      <c r="E408" s="1">
        <v>0</v>
      </c>
      <c r="F408" s="1">
        <v>0</v>
      </c>
      <c r="G408" s="2">
        <f t="shared" si="0"/>
        <v>4344801.8090399997</v>
      </c>
      <c r="H408" s="2">
        <f t="shared" si="1"/>
        <v>0.13999999966472387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723607.37999999989</v>
      </c>
      <c r="E409" s="1">
        <v>0</v>
      </c>
      <c r="F409" s="1">
        <v>0</v>
      </c>
      <c r="G409" s="2">
        <f t="shared" si="0"/>
        <v>590463.62207999988</v>
      </c>
      <c r="H409" s="2">
        <f t="shared" si="1"/>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2716317</v>
      </c>
      <c r="D410" s="1">
        <f>'PR-RAS'!E415</f>
        <v>0</v>
      </c>
      <c r="E410" s="1">
        <v>0</v>
      </c>
      <c r="F410" s="1">
        <v>0</v>
      </c>
      <c r="G410" s="2">
        <f t="shared" si="0"/>
        <v>1110973.6529999999</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1464643</v>
      </c>
      <c r="D411" s="1">
        <f>'PR-RAS'!E416</f>
        <v>0</v>
      </c>
      <c r="E411" s="1">
        <v>0</v>
      </c>
      <c r="F411" s="1">
        <v>0</v>
      </c>
      <c r="G411" s="2">
        <f t="shared" si="0"/>
        <v>600503.63</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2334628</v>
      </c>
      <c r="E412" s="1">
        <v>0</v>
      </c>
      <c r="F412" s="1">
        <v>0</v>
      </c>
      <c r="G412" s="2">
        <f t="shared" si="0"/>
        <v>1919064.2159999998</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6010579</v>
      </c>
      <c r="D413" s="1">
        <f>'PR-RAS'!E418</f>
        <v>0</v>
      </c>
      <c r="E413" s="1">
        <v>0</v>
      </c>
      <c r="F413" s="1">
        <v>0</v>
      </c>
      <c r="G413" s="2">
        <f t="shared" si="0"/>
        <v>2476358.548</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2479451</v>
      </c>
      <c r="D414" s="1">
        <f>'PR-RAS'!E420</f>
        <v>0</v>
      </c>
      <c r="E414" s="1">
        <v>0</v>
      </c>
      <c r="F414" s="1">
        <v>0</v>
      </c>
      <c r="G414" s="2">
        <f t="shared" si="0"/>
        <v>1024013.2629999999</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2479451</v>
      </c>
      <c r="D478" s="1">
        <f>'PR-RAS'!E484</f>
        <v>0</v>
      </c>
      <c r="E478" s="1">
        <v>0</v>
      </c>
      <c r="F478" s="1">
        <v>0</v>
      </c>
      <c r="G478" s="2">
        <f t="shared" si="0"/>
        <v>1182698.1269999999</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2479451</v>
      </c>
      <c r="D489" s="1">
        <f>'PR-RAS'!E495</f>
        <v>0</v>
      </c>
      <c r="E489" s="1">
        <v>0</v>
      </c>
      <c r="F489" s="1">
        <v>0</v>
      </c>
      <c r="G489" s="2">
        <f t="shared" si="0"/>
        <v>1209972.088</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2479451</v>
      </c>
      <c r="D490" s="1">
        <f>'PR-RAS'!E496</f>
        <v>0</v>
      </c>
      <c r="E490" s="1">
        <v>0</v>
      </c>
      <c r="F490" s="1">
        <v>0</v>
      </c>
      <c r="G490" s="2">
        <f t="shared" si="0"/>
        <v>1212451.5389999999</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139903.62</v>
      </c>
      <c r="E522" s="1">
        <v>0</v>
      </c>
      <c r="F522" s="1">
        <v>0</v>
      </c>
      <c r="G522" s="2">
        <f t="shared" si="0"/>
        <v>145779.57204</v>
      </c>
      <c r="H522" s="2">
        <f t="shared" si="1"/>
        <v>0.38000000000465661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139903.62</v>
      </c>
      <c r="E587" s="1">
        <v>0</v>
      </c>
      <c r="F587" s="1">
        <v>0</v>
      </c>
      <c r="G587" s="2">
        <f t="shared" si="0"/>
        <v>163967.04263999997</v>
      </c>
      <c r="H587" s="2">
        <f t="shared" si="1"/>
        <v>0.38000000000465661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139903.62</v>
      </c>
      <c r="E599" s="1">
        <v>0</v>
      </c>
      <c r="F599" s="1">
        <v>0</v>
      </c>
      <c r="G599" s="2">
        <f t="shared" si="0"/>
        <v>167324.72951999999</v>
      </c>
      <c r="H599" s="2">
        <f t="shared" si="1"/>
        <v>0.38000000000465661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139903.62</v>
      </c>
      <c r="E600" s="1">
        <v>0</v>
      </c>
      <c r="F600" s="1">
        <v>0</v>
      </c>
      <c r="G600" s="2">
        <f t="shared" si="0"/>
        <v>167604.53675999999</v>
      </c>
      <c r="H600" s="2">
        <f t="shared" si="1"/>
        <v>0.38000000000465661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2479451</v>
      </c>
      <c r="D629" s="1">
        <f>'PR-RAS'!E635</f>
        <v>0</v>
      </c>
      <c r="E629" s="1">
        <v>0</v>
      </c>
      <c r="F629" s="1">
        <v>0</v>
      </c>
      <c r="G629" s="2">
        <f t="shared" si="0"/>
        <v>1557095.2280000001</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139903.62</v>
      </c>
      <c r="E630" s="1">
        <v>0</v>
      </c>
      <c r="F630" s="1">
        <v>0</v>
      </c>
      <c r="G630" s="2">
        <f t="shared" si="0"/>
        <v>175998.75396</v>
      </c>
      <c r="H630" s="2">
        <f t="shared" si="1"/>
        <v>0.38000000000465661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4988927</v>
      </c>
      <c r="D633" s="1">
        <f>'PR-RAS'!E639</f>
        <v>3448305.24</v>
      </c>
      <c r="E633" s="1">
        <v>0</v>
      </c>
      <c r="F633" s="1">
        <v>0</v>
      </c>
      <c r="G633" s="2">
        <f t="shared" si="0"/>
        <v>7511659.6873600008</v>
      </c>
      <c r="H633" s="2">
        <f t="shared" si="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5225793</v>
      </c>
      <c r="D634" s="1">
        <f>'PR-RAS'!E640</f>
        <v>2864601.4800000004</v>
      </c>
      <c r="E634" s="1">
        <v>0</v>
      </c>
      <c r="F634" s="1">
        <v>0</v>
      </c>
      <c r="G634" s="2">
        <f t="shared" si="0"/>
        <v>6934512.4426800003</v>
      </c>
      <c r="H634" s="2">
        <f t="shared" si="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583703.75999999978</v>
      </c>
      <c r="E635" s="1">
        <v>0</v>
      </c>
      <c r="F635" s="1">
        <v>0</v>
      </c>
      <c r="G635" s="2">
        <f t="shared" si="0"/>
        <v>740136.36767999968</v>
      </c>
      <c r="H635" s="2">
        <f t="shared" si="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236866</v>
      </c>
      <c r="D636" s="1">
        <f>'PR-RAS'!E642</f>
        <v>0</v>
      </c>
      <c r="E636" s="1">
        <v>0</v>
      </c>
      <c r="F636" s="1">
        <v>0</v>
      </c>
      <c r="G636" s="2">
        <f t="shared" si="0"/>
        <v>150409.91</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1464643</v>
      </c>
      <c r="D637" s="1">
        <f>'PR-RAS'!E643</f>
        <v>0</v>
      </c>
      <c r="E637" s="1">
        <v>0</v>
      </c>
      <c r="F637" s="1">
        <v>0</v>
      </c>
      <c r="G637" s="2">
        <f t="shared" si="0"/>
        <v>931512.94799999997</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2334628</v>
      </c>
      <c r="E638" s="1">
        <v>0</v>
      </c>
      <c r="F638" s="1">
        <v>0</v>
      </c>
      <c r="G638" s="2">
        <f t="shared" si="0"/>
        <v>2974316.0720000002</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1227777</v>
      </c>
      <c r="D639" s="1">
        <f>'PR-RAS'!E645</f>
        <v>0</v>
      </c>
      <c r="E639" s="1">
        <v>0</v>
      </c>
      <c r="F639" s="1">
        <v>0</v>
      </c>
      <c r="G639" s="2">
        <f t="shared" si="0"/>
        <v>783321.72600000002</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1750924.2400000002</v>
      </c>
      <c r="E640" s="1">
        <v>0</v>
      </c>
      <c r="F640" s="1">
        <v>0</v>
      </c>
      <c r="G640" s="2">
        <f t="shared" si="0"/>
        <v>2237681.1787200002</v>
      </c>
      <c r="H640" s="2">
        <f t="shared" si="1"/>
        <v>0.24000000022351742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2264876</v>
      </c>
      <c r="D642" s="1">
        <f>'PR-RAS'!E649</f>
        <v>813196.29</v>
      </c>
      <c r="E642" s="1">
        <v>0</v>
      </c>
      <c r="F642" s="1">
        <v>0</v>
      </c>
      <c r="G642" s="2">
        <f t="shared" si="0"/>
        <v>2494303.1597799999</v>
      </c>
      <c r="H642" s="2">
        <f t="shared" si="1"/>
        <v>0.2900000000372529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3265933</v>
      </c>
      <c r="D643" s="1">
        <f>'PR-RAS'!E650</f>
        <v>4686961.7</v>
      </c>
      <c r="E643" s="1">
        <v>0</v>
      </c>
      <c r="F643" s="1">
        <v>0</v>
      </c>
      <c r="G643" s="2">
        <f t="shared" si="0"/>
        <v>8114787.8088000007</v>
      </c>
      <c r="H643" s="2">
        <f t="shared" si="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3183983</v>
      </c>
      <c r="D644" s="1">
        <f>'PR-RAS'!E651</f>
        <v>4704809.92</v>
      </c>
      <c r="E644" s="1">
        <v>0</v>
      </c>
      <c r="F644" s="1">
        <v>0</v>
      </c>
      <c r="G644" s="2">
        <f t="shared" si="0"/>
        <v>8097686.6261200001</v>
      </c>
      <c r="H644" s="2">
        <f t="shared" si="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2346826</v>
      </c>
      <c r="D645" s="1">
        <f>'PR-RAS'!E652</f>
        <v>795348.0700000003</v>
      </c>
      <c r="E645" s="1">
        <v>0</v>
      </c>
      <c r="F645" s="1">
        <v>0</v>
      </c>
      <c r="G645" s="2">
        <f t="shared" si="0"/>
        <v>2535764.2581600007</v>
      </c>
      <c r="H645" s="2">
        <f t="shared" si="1"/>
        <v>7.0000000298023224E-2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19</v>
      </c>
      <c r="E646" s="1">
        <v>0</v>
      </c>
      <c r="F646" s="1">
        <v>0</v>
      </c>
      <c r="G646" s="2">
        <f t="shared" si="0"/>
        <v>35.475000000000001</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19</v>
      </c>
      <c r="E648" s="1">
        <v>0</v>
      </c>
      <c r="F648" s="1">
        <v>0</v>
      </c>
      <c r="G648" s="2">
        <f t="shared" si="0"/>
        <v>35.585000000000001</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816</v>
      </c>
      <c r="D653" s="1">
        <f>'PR-RAS'!E660</f>
        <v>0</v>
      </c>
      <c r="E653" s="1">
        <v>0</v>
      </c>
      <c r="F653" s="1">
        <v>0</v>
      </c>
      <c r="G653" s="2">
        <f t="shared" si="0"/>
        <v>532.03200000000004</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155000</v>
      </c>
      <c r="D659" s="1">
        <f>'PR-RAS'!E666</f>
        <v>188020</v>
      </c>
      <c r="E659" s="1">
        <v>0</v>
      </c>
      <c r="F659" s="1">
        <v>0</v>
      </c>
      <c r="G659" s="2">
        <f t="shared" si="0"/>
        <v>349424.32</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1880</v>
      </c>
      <c r="E711" s="1">
        <v>0</v>
      </c>
      <c r="F711" s="1">
        <v>0</v>
      </c>
      <c r="G711" s="2">
        <f t="shared" si="0"/>
        <v>2669.6</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1100</v>
      </c>
      <c r="D713" s="1">
        <f>'PR-RAS'!E720</f>
        <v>0</v>
      </c>
      <c r="E713" s="1">
        <v>0</v>
      </c>
      <c r="F713" s="1">
        <v>0</v>
      </c>
      <c r="G713" s="2">
        <f t="shared" si="0"/>
        <v>783.19999999999993</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19092</v>
      </c>
      <c r="D715" s="1">
        <f>'PR-RAS'!E722</f>
        <v>0</v>
      </c>
      <c r="E715" s="1">
        <v>0</v>
      </c>
      <c r="F715" s="1">
        <v>0</v>
      </c>
      <c r="G715" s="2">
        <f t="shared" si="0"/>
        <v>13631.688</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4199</v>
      </c>
      <c r="D719" s="1">
        <f>'PR-RAS'!E726</f>
        <v>5035.8599999999997</v>
      </c>
      <c r="E719" s="1">
        <v>0</v>
      </c>
      <c r="F719" s="1">
        <v>0</v>
      </c>
      <c r="G719" s="2">
        <f t="shared" si="0"/>
        <v>10246.37696</v>
      </c>
      <c r="H719" s="2">
        <f t="shared" si="1"/>
        <v>0.14000000000032742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7939</v>
      </c>
      <c r="D735" s="1">
        <f>'PR-RAS'!E742</f>
        <v>17386.38</v>
      </c>
      <c r="E735" s="1">
        <v>0</v>
      </c>
      <c r="F735" s="1">
        <v>0</v>
      </c>
      <c r="G735" s="2">
        <f t="shared" si="0"/>
        <v>31350.431840000001</v>
      </c>
      <c r="H735" s="2">
        <f t="shared" si="1"/>
        <v>0.38000000000101863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141280</v>
      </c>
      <c r="E753" s="1">
        <v>0</v>
      </c>
      <c r="F753" s="1">
        <v>0</v>
      </c>
      <c r="G753" s="2">
        <f t="shared" si="0"/>
        <v>212485.12</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3724.44</v>
      </c>
      <c r="E755" s="1">
        <v>0</v>
      </c>
      <c r="F755" s="1">
        <v>0</v>
      </c>
      <c r="G755" s="2">
        <f t="shared" si="0"/>
        <v>5616.4555200000004</v>
      </c>
      <c r="H755" s="2">
        <f t="shared" si="1"/>
        <v>0.44000000000005457</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80222</v>
      </c>
      <c r="D809" s="1">
        <f>'PR-RAS'!E816</f>
        <v>44400</v>
      </c>
      <c r="E809" s="1">
        <v>0</v>
      </c>
      <c r="F809" s="1">
        <v>0</v>
      </c>
      <c r="G809" s="2">
        <f t="shared" si="0"/>
        <v>136569.77600000001</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100</v>
      </c>
      <c r="D811" s="1">
        <f>'PR-RAS'!E818</f>
        <v>0</v>
      </c>
      <c r="E811" s="1">
        <v>0</v>
      </c>
      <c r="F811" s="1">
        <v>0</v>
      </c>
      <c r="G811" s="2">
        <f t="shared" si="0"/>
        <v>81</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18000</v>
      </c>
      <c r="D812" s="1">
        <f>'PR-RAS'!E819</f>
        <v>0</v>
      </c>
      <c r="E812" s="1">
        <v>0</v>
      </c>
      <c r="F812" s="1">
        <v>0</v>
      </c>
      <c r="G812" s="2">
        <f t="shared" si="0"/>
        <v>14598.000000000002</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26125</v>
      </c>
      <c r="D816" s="1">
        <f>'PR-RAS'!E823</f>
        <v>0</v>
      </c>
      <c r="E816" s="1">
        <v>0</v>
      </c>
      <c r="F816" s="1">
        <v>0</v>
      </c>
      <c r="G816" s="2">
        <f t="shared" si="0"/>
        <v>21291.875</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2479451</v>
      </c>
      <c r="D879" s="1">
        <f>'PR-RAS'!E886</f>
        <v>0</v>
      </c>
      <c r="E879" s="1">
        <v>0</v>
      </c>
      <c r="F879" s="1">
        <v>0</v>
      </c>
      <c r="G879" s="2">
        <f t="shared" si="0"/>
        <v>2176957.9780000001</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139903.62</v>
      </c>
      <c r="E947" s="1">
        <v>0</v>
      </c>
      <c r="F947" s="1">
        <v>0</v>
      </c>
      <c r="G947" s="2">
        <f t="shared" si="0"/>
        <v>264697.64903999999</v>
      </c>
      <c r="H947" s="2">
        <f t="shared" si="1"/>
        <v>0.38000000000465661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11435525.449999999</v>
      </c>
      <c r="D1480" s="6"/>
      <c r="E1480" s="6">
        <v>0</v>
      </c>
      <c r="F1480" s="6">
        <v>0</v>
      </c>
      <c r="G1480" s="7">
        <f t="shared" ref="G1480:G1580" si="25">B1480/1000*C1480</f>
        <v>11435.525449999999</v>
      </c>
      <c r="H1480" s="7">
        <f t="shared" ref="H1480:H1580" si="26">ABS(C1480-ROUND(C1480,0))</f>
        <v>0.44999999925494194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2246452.75</v>
      </c>
      <c r="D1481" s="1">
        <v>0</v>
      </c>
      <c r="E1481" s="1">
        <v>0</v>
      </c>
      <c r="F1481" s="1">
        <v>0</v>
      </c>
      <c r="G1481" s="2">
        <f t="shared" si="25"/>
        <v>4492.9054999999998</v>
      </c>
      <c r="H1481" s="2">
        <f t="shared" si="26"/>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1691091.9300000002</v>
      </c>
      <c r="D1483" s="1">
        <v>0</v>
      </c>
      <c r="E1483" s="1">
        <v>0</v>
      </c>
      <c r="F1483" s="1">
        <v>0</v>
      </c>
      <c r="G1483" s="2">
        <f t="shared" si="25"/>
        <v>6764.3677200000011</v>
      </c>
      <c r="H1483" s="2">
        <f t="shared" si="26"/>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564093.28</v>
      </c>
      <c r="D1484" s="1">
        <v>0</v>
      </c>
      <c r="E1484" s="1">
        <v>0</v>
      </c>
      <c r="F1484" s="1">
        <v>0</v>
      </c>
      <c r="G1484" s="2">
        <f t="shared" si="25"/>
        <v>2820.4664000000002</v>
      </c>
      <c r="H1484" s="2">
        <f t="shared" si="26"/>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709084.63</v>
      </c>
      <c r="D1485" s="1">
        <v>0</v>
      </c>
      <c r="E1485" s="1">
        <v>0</v>
      </c>
      <c r="F1485" s="1">
        <v>0</v>
      </c>
      <c r="G1485" s="2">
        <f t="shared" si="25"/>
        <v>4254.5077799999999</v>
      </c>
      <c r="H1485" s="2">
        <f t="shared" si="26"/>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213226.02</v>
      </c>
      <c r="D1486" s="1">
        <v>0</v>
      </c>
      <c r="E1486" s="1">
        <v>0</v>
      </c>
      <c r="F1486" s="1">
        <v>0</v>
      </c>
      <c r="G1486" s="2">
        <f t="shared" si="25"/>
        <v>1492.58214</v>
      </c>
      <c r="H1486" s="2">
        <f t="shared" si="26"/>
        <v>1.9999999989522621E-2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141280</v>
      </c>
      <c r="D1487" s="1">
        <v>0</v>
      </c>
      <c r="E1487" s="1">
        <v>0</v>
      </c>
      <c r="F1487" s="1">
        <v>0</v>
      </c>
      <c r="G1487" s="2">
        <f t="shared" si="25"/>
        <v>1130.24</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44400</v>
      </c>
      <c r="D1489" s="1">
        <v>0</v>
      </c>
      <c r="E1489" s="1">
        <v>0</v>
      </c>
      <c r="F1489" s="1">
        <v>0</v>
      </c>
      <c r="G1489" s="2">
        <f t="shared" si="25"/>
        <v>444</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19008</v>
      </c>
      <c r="D1491" s="1">
        <v>0</v>
      </c>
      <c r="E1491" s="1">
        <v>0</v>
      </c>
      <c r="F1491" s="1">
        <v>0</v>
      </c>
      <c r="G1491" s="2">
        <f t="shared" si="25"/>
        <v>228.096</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555360.81999999995</v>
      </c>
      <c r="D1492" s="1">
        <v>0</v>
      </c>
      <c r="E1492" s="1">
        <v>0</v>
      </c>
      <c r="F1492" s="1">
        <v>0</v>
      </c>
      <c r="G1492" s="2">
        <f t="shared" si="25"/>
        <v>7219.6906599999993</v>
      </c>
      <c r="H1492" s="2">
        <f t="shared" si="26"/>
        <v>0.18000000005122274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2902949.63</v>
      </c>
      <c r="D1499" s="1">
        <v>0</v>
      </c>
      <c r="E1499" s="1">
        <v>0</v>
      </c>
      <c r="F1499" s="1">
        <v>0</v>
      </c>
      <c r="G1499" s="2">
        <f t="shared" si="25"/>
        <v>58058.992599999998</v>
      </c>
      <c r="H1499" s="2">
        <f t="shared" si="26"/>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1682478.44</v>
      </c>
      <c r="D1501" s="1">
        <v>0</v>
      </c>
      <c r="E1501" s="1">
        <v>0</v>
      </c>
      <c r="F1501" s="1">
        <v>0</v>
      </c>
      <c r="G1501" s="2">
        <f t="shared" si="25"/>
        <v>37014.525679999999</v>
      </c>
      <c r="H1501" s="2">
        <f t="shared" si="26"/>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564093.28</v>
      </c>
      <c r="D1502" s="1">
        <v>0</v>
      </c>
      <c r="E1502" s="1">
        <v>0</v>
      </c>
      <c r="F1502" s="1">
        <v>0</v>
      </c>
      <c r="G1502" s="2">
        <f t="shared" si="25"/>
        <v>12974.14544</v>
      </c>
      <c r="H1502" s="2">
        <f t="shared" si="26"/>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677801.87</v>
      </c>
      <c r="D1503" s="1">
        <v>0</v>
      </c>
      <c r="E1503" s="1">
        <v>0</v>
      </c>
      <c r="F1503" s="1">
        <v>0</v>
      </c>
      <c r="G1503" s="2">
        <f t="shared" si="25"/>
        <v>16267.24488</v>
      </c>
      <c r="H1503" s="2">
        <f t="shared" si="26"/>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217289.34</v>
      </c>
      <c r="D1504" s="1">
        <v>0</v>
      </c>
      <c r="E1504" s="1">
        <v>0</v>
      </c>
      <c r="F1504" s="1">
        <v>0</v>
      </c>
      <c r="G1504" s="2">
        <f t="shared" si="25"/>
        <v>5432.2335000000003</v>
      </c>
      <c r="H1504" s="2">
        <f t="shared" si="26"/>
        <v>0.33999999999650754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141280</v>
      </c>
      <c r="D1505" s="1">
        <v>0</v>
      </c>
      <c r="E1505" s="1">
        <v>0</v>
      </c>
      <c r="F1505" s="1">
        <v>0</v>
      </c>
      <c r="G1505" s="2">
        <f t="shared" si="25"/>
        <v>3673.2799999999997</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11101.18</v>
      </c>
      <c r="D1506" s="1">
        <v>0</v>
      </c>
      <c r="E1506" s="1">
        <v>0</v>
      </c>
      <c r="F1506" s="1">
        <v>0</v>
      </c>
      <c r="G1506" s="2">
        <f>B1506/1000*C1506</f>
        <v>299.73185999999998</v>
      </c>
      <c r="H1506" s="2">
        <f>ABS(C1506-ROUND(C1506,0))</f>
        <v>0.18000000000029104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44400</v>
      </c>
      <c r="D1507" s="1">
        <v>0</v>
      </c>
      <c r="E1507" s="1">
        <v>0</v>
      </c>
      <c r="F1507" s="1">
        <v>0</v>
      </c>
      <c r="G1507" s="2">
        <f t="shared" si="25"/>
        <v>1243.2</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26512.77</v>
      </c>
      <c r="D1509" s="1">
        <v>0</v>
      </c>
      <c r="E1509" s="1">
        <v>0</v>
      </c>
      <c r="F1509" s="1">
        <v>0</v>
      </c>
      <c r="G1509" s="2">
        <f t="shared" si="25"/>
        <v>795.38310000000001</v>
      </c>
      <c r="H1509" s="2">
        <f t="shared" si="26"/>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1215718.32</v>
      </c>
      <c r="D1510" s="1">
        <v>0</v>
      </c>
      <c r="E1510" s="1">
        <v>0</v>
      </c>
      <c r="F1510" s="1">
        <v>0</v>
      </c>
      <c r="G1510" s="2">
        <f t="shared" si="25"/>
        <v>37687.267919999998</v>
      </c>
      <c r="H1510" s="2">
        <f t="shared" si="26"/>
        <v>0.32000000006519258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4752.87</v>
      </c>
      <c r="D1511" s="1">
        <v>0</v>
      </c>
      <c r="E1511" s="1">
        <v>0</v>
      </c>
      <c r="F1511" s="1">
        <v>0</v>
      </c>
      <c r="G1511" s="2">
        <f t="shared" si="25"/>
        <v>152.09183999999999</v>
      </c>
      <c r="H1511" s="2">
        <f t="shared" si="26"/>
        <v>0.13000000000010914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4752.87</v>
      </c>
      <c r="D1515" s="1">
        <v>0</v>
      </c>
      <c r="E1515" s="1">
        <v>0</v>
      </c>
      <c r="F1515" s="1">
        <v>0</v>
      </c>
      <c r="G1515" s="2">
        <f t="shared" si="25"/>
        <v>171.10332</v>
      </c>
      <c r="H1515" s="2">
        <f t="shared" si="26"/>
        <v>0.13000000000010914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10779028.57</v>
      </c>
      <c r="D1517" s="1">
        <v>0</v>
      </c>
      <c r="E1517" s="1">
        <v>0</v>
      </c>
      <c r="F1517" s="1">
        <v>0</v>
      </c>
      <c r="G1517" s="2">
        <f t="shared" si="25"/>
        <v>409603.08565999998</v>
      </c>
      <c r="H1517" s="2">
        <f t="shared" si="26"/>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2516909.4900000002</v>
      </c>
      <c r="D1518" s="1">
        <v>0</v>
      </c>
      <c r="E1518" s="1">
        <v>0</v>
      </c>
      <c r="F1518" s="1">
        <v>0</v>
      </c>
      <c r="G1518" s="2">
        <f t="shared" si="25"/>
        <v>98159.470110000009</v>
      </c>
      <c r="H1518" s="2">
        <f t="shared" si="26"/>
        <v>0.49000000022351742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703724.49000000011</v>
      </c>
      <c r="D1524" s="1">
        <v>0</v>
      </c>
      <c r="E1524" s="1">
        <v>0</v>
      </c>
      <c r="F1524" s="1">
        <v>0</v>
      </c>
      <c r="G1524" s="2">
        <f t="shared" si="25"/>
        <v>31667.602050000005</v>
      </c>
      <c r="H1524" s="2">
        <f t="shared" si="26"/>
        <v>0.4900000001071021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585927.29</v>
      </c>
      <c r="D1530" s="1">
        <v>0</v>
      </c>
      <c r="E1530" s="1">
        <v>0</v>
      </c>
      <c r="F1530" s="1">
        <v>0</v>
      </c>
      <c r="G1530" s="2">
        <f t="shared" si="25"/>
        <v>29882.291789999999</v>
      </c>
      <c r="H1530" s="2">
        <f t="shared" si="26"/>
        <v>0.2900000000372529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585927.29</v>
      </c>
      <c r="D1531" s="1">
        <v>0</v>
      </c>
      <c r="E1531" s="1">
        <v>0</v>
      </c>
      <c r="F1531" s="1">
        <v>0</v>
      </c>
      <c r="G1531" s="2">
        <f t="shared" si="25"/>
        <v>30468.219079999999</v>
      </c>
      <c r="H1531" s="2">
        <f t="shared" si="26"/>
        <v>0.2900000000372529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2186.6799999999998</v>
      </c>
      <c r="D1535" s="1">
        <v>0</v>
      </c>
      <c r="E1535" s="1">
        <v>0</v>
      </c>
      <c r="F1535" s="1">
        <v>0</v>
      </c>
      <c r="G1535" s="2">
        <f t="shared" si="25"/>
        <v>122.45407999999999</v>
      </c>
      <c r="H1535" s="2">
        <f t="shared" si="26"/>
        <v>0.32000000000016371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2186.6799999999998</v>
      </c>
      <c r="D1536" s="1">
        <v>0</v>
      </c>
      <c r="E1536" s="1">
        <v>0</v>
      </c>
      <c r="F1536" s="1">
        <v>0</v>
      </c>
      <c r="G1536" s="2">
        <f t="shared" si="25"/>
        <v>124.64076</v>
      </c>
      <c r="H1536" s="2">
        <f t="shared" si="26"/>
        <v>0.32000000000016371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115610.52</v>
      </c>
      <c r="D1560" s="1">
        <v>0</v>
      </c>
      <c r="E1560" s="1">
        <v>0</v>
      </c>
      <c r="F1560" s="1">
        <v>0</v>
      </c>
      <c r="G1560" s="2">
        <f t="shared" si="25"/>
        <v>9364.4521199999999</v>
      </c>
      <c r="H1560" s="2">
        <f t="shared" si="26"/>
        <v>0.47999999999592546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115610.52</v>
      </c>
      <c r="D1561" s="1">
        <v>0</v>
      </c>
      <c r="E1561" s="1">
        <v>0</v>
      </c>
      <c r="F1561" s="1">
        <v>0</v>
      </c>
      <c r="G1561" s="2">
        <f t="shared" si="25"/>
        <v>9480.0626400000001</v>
      </c>
      <c r="H1561" s="2">
        <f t="shared" si="26"/>
        <v>0.47999999999592546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1813185</v>
      </c>
      <c r="D1565" s="1">
        <v>0</v>
      </c>
      <c r="E1565" s="1">
        <v>0</v>
      </c>
      <c r="F1565" s="1">
        <v>0</v>
      </c>
      <c r="G1565" s="2">
        <f t="shared" si="25"/>
        <v>155933.90999999997</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413185</v>
      </c>
      <c r="D1566" s="1">
        <v>0</v>
      </c>
      <c r="E1566" s="1">
        <v>0</v>
      </c>
      <c r="F1566" s="1">
        <v>0</v>
      </c>
      <c r="G1566" s="2">
        <f t="shared" si="25"/>
        <v>35947.094999999994</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1400000</v>
      </c>
      <c r="D1567" s="1">
        <v>0</v>
      </c>
      <c r="E1567" s="1">
        <v>0</v>
      </c>
      <c r="F1567" s="1">
        <v>0</v>
      </c>
      <c r="G1567" s="2">
        <f t="shared" si="25"/>
        <v>123200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8262119.0800000001</v>
      </c>
      <c r="D1576" s="1">
        <v>0</v>
      </c>
      <c r="E1576" s="1">
        <v>0</v>
      </c>
      <c r="F1576" s="1">
        <v>0</v>
      </c>
      <c r="G1576" s="2">
        <f t="shared" si="25"/>
        <v>801425.55076000001</v>
      </c>
      <c r="H1576" s="2">
        <f t="shared" si="26"/>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8262119.0800000001</v>
      </c>
      <c r="D1580" s="13">
        <v>0</v>
      </c>
      <c r="E1580" s="13">
        <v>0</v>
      </c>
      <c r="F1580" s="13">
        <v>0</v>
      </c>
      <c r="G1580" s="14">
        <f t="shared" si="25"/>
        <v>834474.02708000003</v>
      </c>
      <c r="H1580" s="14">
        <f t="shared" si="26"/>
        <v>8.0000000074505806E-2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2" activePane="bottomLeft" state="frozen"/>
      <selection pane="bottomLeft"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29574</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2509476</v>
      </c>
      <c r="I16" s="214">
        <f>'PR-RAS'!E6</f>
        <v>3448305.24</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1811710</v>
      </c>
      <c r="I17" s="214">
        <f>'PR-RAS'!E151</f>
        <v>2169337.04</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1227777</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1750924.2400000002</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11435525.449999999</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10779028.57</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2516909.4900000002</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8262119.0800000001</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145" zoomScaleNormal="145" workbookViewId="0">
      <pane ySplit="1" topLeftCell="A425" activePane="bottomLeft" state="frozen"/>
      <selection pane="bottomLeft" activeCell="E411" sqref="E41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2509476</v>
      </c>
      <c r="E6" s="63">
        <f>E7+E44+E50+E82+E106+E124+E133+E139</f>
        <v>3448305.24</v>
      </c>
      <c r="F6" s="64">
        <f t="shared" ref="F6:F130" si="0">IF(D6&lt;&gt;0,IF(E6/D6&gt;=100,"&gt;&gt;100",E6/D6*100),"-")</f>
        <v>137.41136555998145</v>
      </c>
    </row>
    <row r="7" spans="1:25" ht="12.75" customHeight="1" x14ac:dyDescent="0.2">
      <c r="A7" s="61">
        <v>61</v>
      </c>
      <c r="B7" s="95" t="s">
        <v>67</v>
      </c>
      <c r="C7" s="62" t="s">
        <v>68</v>
      </c>
      <c r="D7" s="63">
        <f t="shared" ref="D7:E7" si="1">D8+D17+D23+D29+D37+D40</f>
        <v>1140614</v>
      </c>
      <c r="E7" s="63">
        <f t="shared" si="1"/>
        <v>2004495.31</v>
      </c>
      <c r="F7" s="64">
        <f t="shared" si="0"/>
        <v>175.73826991427424</v>
      </c>
    </row>
    <row r="8" spans="1:25" ht="12.75" customHeight="1" x14ac:dyDescent="0.2">
      <c r="A8" s="61">
        <v>611</v>
      </c>
      <c r="B8" s="95" t="s">
        <v>69</v>
      </c>
      <c r="C8" s="62" t="s">
        <v>70</v>
      </c>
      <c r="D8" s="63">
        <f t="shared" ref="D8:E8" si="2">SUM(D9:D14)-D15-D16</f>
        <v>591838</v>
      </c>
      <c r="E8" s="63">
        <f t="shared" si="2"/>
        <v>482748.09</v>
      </c>
      <c r="F8" s="64">
        <f t="shared" si="0"/>
        <v>81.567606338220926</v>
      </c>
    </row>
    <row r="9" spans="1:25" ht="12.75" customHeight="1" x14ac:dyDescent="0.2">
      <c r="A9" s="61">
        <v>6111</v>
      </c>
      <c r="B9" s="95" t="s">
        <v>71</v>
      </c>
      <c r="C9" s="62" t="s">
        <v>72</v>
      </c>
      <c r="D9" s="292">
        <v>591838</v>
      </c>
      <c r="E9" s="292">
        <v>482748.09</v>
      </c>
      <c r="F9" s="64">
        <f t="shared" si="0"/>
        <v>81.567606338220926</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538096</v>
      </c>
      <c r="E23" s="63">
        <f t="shared" si="4"/>
        <v>1511663.48</v>
      </c>
      <c r="F23" s="64">
        <f t="shared" si="0"/>
        <v>280.92821355297195</v>
      </c>
    </row>
    <row r="24" spans="1:6" ht="12.75" customHeight="1" x14ac:dyDescent="0.2">
      <c r="A24" s="61">
        <v>6131</v>
      </c>
      <c r="B24" s="95" t="s">
        <v>101</v>
      </c>
      <c r="C24" s="62" t="s">
        <v>102</v>
      </c>
      <c r="D24" s="292">
        <v>39309</v>
      </c>
      <c r="E24" s="292">
        <v>25533.9</v>
      </c>
      <c r="F24" s="64">
        <f t="shared" si="0"/>
        <v>64.956880103793026</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498787</v>
      </c>
      <c r="E27" s="292">
        <v>1486129.58</v>
      </c>
      <c r="F27" s="64">
        <f t="shared" si="0"/>
        <v>297.9487396423724</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10680</v>
      </c>
      <c r="E29" s="63">
        <f t="shared" si="5"/>
        <v>10083.74</v>
      </c>
      <c r="F29" s="64">
        <f t="shared" si="0"/>
        <v>94.417041198501877</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v>9864</v>
      </c>
      <c r="E31" s="292">
        <v>10083.74</v>
      </c>
      <c r="F31" s="64">
        <f t="shared" si="0"/>
        <v>102.22769667477695</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v>816</v>
      </c>
      <c r="E33" s="292"/>
      <c r="F33" s="64">
        <f t="shared" si="0"/>
        <v>0</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155000</v>
      </c>
      <c r="E50" s="67">
        <f>E51+E54+E59+E62+E65+E68+E71+E74+E77</f>
        <v>188020</v>
      </c>
      <c r="F50" s="64">
        <f t="shared" si="0"/>
        <v>121.30322580645161</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155000</v>
      </c>
      <c r="E59" s="63">
        <f t="shared" si="12"/>
        <v>188020</v>
      </c>
      <c r="F59" s="64">
        <f t="shared" si="0"/>
        <v>121.30322580645161</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v>155000</v>
      </c>
      <c r="E61" s="292">
        <v>188020</v>
      </c>
      <c r="F61" s="64">
        <f t="shared" si="0"/>
        <v>121.30322580645161</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223063</v>
      </c>
      <c r="E82" s="63">
        <f t="shared" si="19"/>
        <v>140803.78999999998</v>
      </c>
      <c r="F82" s="64">
        <f t="shared" si="0"/>
        <v>63.122880083205182</v>
      </c>
    </row>
    <row r="83" spans="1:6" ht="12.75" customHeight="1" x14ac:dyDescent="0.2">
      <c r="A83" s="61">
        <v>641</v>
      </c>
      <c r="B83" s="95" t="s">
        <v>219</v>
      </c>
      <c r="C83" s="62" t="s">
        <v>220</v>
      </c>
      <c r="D83" s="63">
        <f t="shared" ref="D83:E83" si="20">SUM(D84:D90)</f>
        <v>54</v>
      </c>
      <c r="E83" s="63">
        <f t="shared" si="20"/>
        <v>1.1200000000000001</v>
      </c>
      <c r="F83" s="64">
        <f t="shared" si="0"/>
        <v>2.0740740740740744</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54</v>
      </c>
      <c r="E85" s="292">
        <v>1.1200000000000001</v>
      </c>
      <c r="F85" s="64">
        <f t="shared" si="0"/>
        <v>2.0740740740740744</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223009</v>
      </c>
      <c r="E91" s="63">
        <f t="shared" si="21"/>
        <v>140802.66999999998</v>
      </c>
      <c r="F91" s="64">
        <f t="shared" si="0"/>
        <v>63.137662605545067</v>
      </c>
    </row>
    <row r="92" spans="1:6" ht="12.75" customHeight="1" x14ac:dyDescent="0.2">
      <c r="A92" s="61">
        <v>6421</v>
      </c>
      <c r="B92" s="95" t="s">
        <v>237</v>
      </c>
      <c r="C92" s="62" t="s">
        <v>238</v>
      </c>
      <c r="D92" s="292">
        <v>51950</v>
      </c>
      <c r="E92" s="292"/>
      <c r="F92" s="64">
        <f t="shared" si="0"/>
        <v>0</v>
      </c>
    </row>
    <row r="93" spans="1:6" ht="12.75" customHeight="1" x14ac:dyDescent="0.2">
      <c r="A93" s="61">
        <v>6422</v>
      </c>
      <c r="B93" s="95" t="s">
        <v>239</v>
      </c>
      <c r="C93" s="62" t="s">
        <v>240</v>
      </c>
      <c r="D93" s="292">
        <v>9000</v>
      </c>
      <c r="E93" s="292">
        <v>4500</v>
      </c>
      <c r="F93" s="64">
        <f t="shared" si="0"/>
        <v>50</v>
      </c>
    </row>
    <row r="94" spans="1:6" ht="12.75" customHeight="1" x14ac:dyDescent="0.2">
      <c r="A94" s="61">
        <v>6423</v>
      </c>
      <c r="B94" s="95" t="s">
        <v>241</v>
      </c>
      <c r="C94" s="62" t="s">
        <v>242</v>
      </c>
      <c r="D94" s="292">
        <v>127915</v>
      </c>
      <c r="E94" s="292">
        <v>127569.78</v>
      </c>
      <c r="F94" s="64">
        <f t="shared" si="0"/>
        <v>99.730117656256112</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v>34144</v>
      </c>
      <c r="E97" s="292">
        <v>8732.89</v>
      </c>
      <c r="F97" s="64">
        <f t="shared" si="0"/>
        <v>25.57664597000937</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763611</v>
      </c>
      <c r="E106" s="63">
        <f t="shared" si="23"/>
        <v>829662.14</v>
      </c>
      <c r="F106" s="64">
        <f t="shared" si="0"/>
        <v>108.6498413459209</v>
      </c>
    </row>
    <row r="107" spans="1:6" ht="12.75" customHeight="1" x14ac:dyDescent="0.2">
      <c r="A107" s="61">
        <v>651</v>
      </c>
      <c r="B107" s="95" t="s">
        <v>267</v>
      </c>
      <c r="C107" s="62" t="s">
        <v>268</v>
      </c>
      <c r="D107" s="63">
        <f t="shared" ref="D107:E107" si="24">SUM(D108:D111)</f>
        <v>1752</v>
      </c>
      <c r="E107" s="63">
        <f t="shared" si="24"/>
        <v>4438.0600000000004</v>
      </c>
      <c r="F107" s="64">
        <f t="shared" si="0"/>
        <v>253.31392694063931</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v>281</v>
      </c>
      <c r="E110" s="292"/>
      <c r="F110" s="64">
        <f t="shared" si="0"/>
        <v>0</v>
      </c>
    </row>
    <row r="111" spans="1:6" ht="12.75" customHeight="1" x14ac:dyDescent="0.2">
      <c r="A111" s="61">
        <v>6514</v>
      </c>
      <c r="B111" s="95" t="s">
        <v>275</v>
      </c>
      <c r="C111" s="62" t="s">
        <v>276</v>
      </c>
      <c r="D111" s="292">
        <v>1471</v>
      </c>
      <c r="E111" s="292">
        <v>4438.0600000000004</v>
      </c>
      <c r="F111" s="64">
        <f t="shared" si="0"/>
        <v>301.70360299116254</v>
      </c>
    </row>
    <row r="112" spans="1:6" ht="12.75" customHeight="1" x14ac:dyDescent="0.2">
      <c r="A112" s="61">
        <v>652</v>
      </c>
      <c r="B112" s="95" t="s">
        <v>277</v>
      </c>
      <c r="C112" s="62" t="s">
        <v>278</v>
      </c>
      <c r="D112" s="63">
        <f t="shared" ref="D112:E112" si="25">SUM(D113:D119)</f>
        <v>11677</v>
      </c>
      <c r="E112" s="63">
        <f t="shared" si="25"/>
        <v>19323.100000000002</v>
      </c>
      <c r="F112" s="64">
        <f t="shared" si="0"/>
        <v>165.4800034255374</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v>1201</v>
      </c>
      <c r="E114" s="292">
        <v>2204.02</v>
      </c>
      <c r="F114" s="64">
        <f t="shared" si="0"/>
        <v>183.51540383014157</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10476</v>
      </c>
      <c r="E117" s="292">
        <v>17119.080000000002</v>
      </c>
      <c r="F117" s="64">
        <f t="shared" si="0"/>
        <v>163.41237113402062</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750182</v>
      </c>
      <c r="E120" s="63">
        <f t="shared" si="26"/>
        <v>805900.98</v>
      </c>
      <c r="F120" s="64">
        <f t="shared" si="0"/>
        <v>107.42739495215827</v>
      </c>
    </row>
    <row r="121" spans="1:6" ht="12.75" customHeight="1" x14ac:dyDescent="0.2">
      <c r="A121" s="61">
        <v>6531</v>
      </c>
      <c r="B121" s="95" t="s">
        <v>295</v>
      </c>
      <c r="C121" s="62" t="s">
        <v>296</v>
      </c>
      <c r="D121" s="292">
        <v>443536</v>
      </c>
      <c r="E121" s="292">
        <v>443685.09</v>
      </c>
      <c r="F121" s="64">
        <f t="shared" si="0"/>
        <v>100.03361395692795</v>
      </c>
    </row>
    <row r="122" spans="1:6" ht="12.75" customHeight="1" x14ac:dyDescent="0.2">
      <c r="A122" s="61">
        <v>6532</v>
      </c>
      <c r="B122" s="95" t="s">
        <v>297</v>
      </c>
      <c r="C122" s="62" t="s">
        <v>298</v>
      </c>
      <c r="D122" s="292">
        <v>306646</v>
      </c>
      <c r="E122" s="292">
        <v>362215.89</v>
      </c>
      <c r="F122" s="64">
        <f t="shared" si="0"/>
        <v>118.1218375586181</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227188</v>
      </c>
      <c r="E124" s="63">
        <f t="shared" si="27"/>
        <v>285324</v>
      </c>
      <c r="F124" s="64">
        <f t="shared" si="0"/>
        <v>125.58937972075989</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227188</v>
      </c>
      <c r="E128" s="63">
        <f t="shared" si="29"/>
        <v>285324</v>
      </c>
      <c r="F128" s="64">
        <f t="shared" si="0"/>
        <v>125.58937972075989</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v>227188</v>
      </c>
      <c r="E130" s="292">
        <v>285324</v>
      </c>
      <c r="F130" s="64">
        <f t="shared" si="0"/>
        <v>125.58937972075989</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1811710</v>
      </c>
      <c r="E151" s="63">
        <f t="shared" si="35"/>
        <v>2169337.04</v>
      </c>
      <c r="F151" s="64">
        <f t="shared" si="31"/>
        <v>119.73975084312612</v>
      </c>
    </row>
    <row r="152" spans="1:6" ht="12.75" customHeight="1" x14ac:dyDescent="0.2">
      <c r="A152" s="61">
        <v>31</v>
      </c>
      <c r="B152" s="95" t="s">
        <v>356</v>
      </c>
      <c r="C152" s="62" t="s">
        <v>357</v>
      </c>
      <c r="D152" s="63">
        <f t="shared" ref="D152:E152" si="36">D153+D158+D159</f>
        <v>565816</v>
      </c>
      <c r="E152" s="63">
        <f t="shared" si="36"/>
        <v>564093.28</v>
      </c>
      <c r="F152" s="64">
        <f t="shared" si="31"/>
        <v>99.695533530334956</v>
      </c>
    </row>
    <row r="153" spans="1:6" ht="12.75" customHeight="1" x14ac:dyDescent="0.2">
      <c r="A153" s="61">
        <v>311</v>
      </c>
      <c r="B153" s="95" t="s">
        <v>358</v>
      </c>
      <c r="C153" s="62" t="s">
        <v>359</v>
      </c>
      <c r="D153" s="63">
        <f t="shared" ref="D153:E153" si="37">SUM(D154:D157)</f>
        <v>457931</v>
      </c>
      <c r="E153" s="63">
        <f t="shared" si="37"/>
        <v>484200.26</v>
      </c>
      <c r="F153" s="64">
        <f t="shared" si="31"/>
        <v>105.73651052232759</v>
      </c>
    </row>
    <row r="154" spans="1:6" ht="12.75" customHeight="1" x14ac:dyDescent="0.2">
      <c r="A154" s="61">
        <v>3111</v>
      </c>
      <c r="B154" s="95" t="s">
        <v>360</v>
      </c>
      <c r="C154" s="62" t="s">
        <v>361</v>
      </c>
      <c r="D154" s="292">
        <v>457931</v>
      </c>
      <c r="E154" s="292">
        <v>484200.26</v>
      </c>
      <c r="F154" s="64">
        <f t="shared" si="31"/>
        <v>105.73651052232759</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32326</v>
      </c>
      <c r="E158" s="292"/>
      <c r="F158" s="64">
        <f t="shared" si="31"/>
        <v>0</v>
      </c>
    </row>
    <row r="159" spans="1:6" ht="12.75" customHeight="1" x14ac:dyDescent="0.2">
      <c r="A159" s="61">
        <v>313</v>
      </c>
      <c r="B159" s="95" t="s">
        <v>370</v>
      </c>
      <c r="C159" s="62" t="s">
        <v>371</v>
      </c>
      <c r="D159" s="63">
        <f t="shared" ref="D159:E159" si="38">SUM(D160:D162)</f>
        <v>75559</v>
      </c>
      <c r="E159" s="63">
        <f t="shared" si="38"/>
        <v>79893.02</v>
      </c>
      <c r="F159" s="64">
        <f t="shared" si="31"/>
        <v>105.73594144972802</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75559</v>
      </c>
      <c r="E161" s="292">
        <v>79893.02</v>
      </c>
      <c r="F161" s="64">
        <f t="shared" si="31"/>
        <v>105.73594144972802</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663718</v>
      </c>
      <c r="E163" s="63">
        <f t="shared" si="39"/>
        <v>709084.62999999989</v>
      </c>
      <c r="F163" s="64">
        <f t="shared" si="31"/>
        <v>106.83522670772827</v>
      </c>
    </row>
    <row r="164" spans="1:6" ht="12.75" customHeight="1" x14ac:dyDescent="0.2">
      <c r="A164" s="61">
        <v>321</v>
      </c>
      <c r="B164" s="95" t="s">
        <v>379</v>
      </c>
      <c r="C164" s="62" t="s">
        <v>380</v>
      </c>
      <c r="D164" s="63">
        <f t="shared" ref="D164:E164" si="40">SUM(D165:D168)</f>
        <v>14016</v>
      </c>
      <c r="E164" s="63">
        <f t="shared" si="40"/>
        <v>35352.42</v>
      </c>
      <c r="F164" s="64">
        <f t="shared" si="31"/>
        <v>252.22902397260273</v>
      </c>
    </row>
    <row r="165" spans="1:6" ht="12.75" customHeight="1" x14ac:dyDescent="0.2">
      <c r="A165" s="61">
        <v>3211</v>
      </c>
      <c r="B165" s="95" t="s">
        <v>381</v>
      </c>
      <c r="C165" s="62" t="s">
        <v>382</v>
      </c>
      <c r="D165" s="292">
        <v>8597</v>
      </c>
      <c r="E165" s="292">
        <v>17547.419999999998</v>
      </c>
      <c r="F165" s="64">
        <f t="shared" si="31"/>
        <v>204.11096894265438</v>
      </c>
    </row>
    <row r="166" spans="1:6" ht="12.75" customHeight="1" x14ac:dyDescent="0.2">
      <c r="A166" s="61">
        <v>3212</v>
      </c>
      <c r="B166" s="95" t="s">
        <v>383</v>
      </c>
      <c r="C166" s="62" t="s">
        <v>384</v>
      </c>
      <c r="D166" s="292"/>
      <c r="E166" s="292">
        <v>1880</v>
      </c>
      <c r="F166" s="64" t="str">
        <f t="shared" si="31"/>
        <v>-</v>
      </c>
    </row>
    <row r="167" spans="1:6" ht="12.75" customHeight="1" x14ac:dyDescent="0.2">
      <c r="A167" s="61">
        <v>3213</v>
      </c>
      <c r="B167" s="95" t="s">
        <v>385</v>
      </c>
      <c r="C167" s="62" t="s">
        <v>386</v>
      </c>
      <c r="D167" s="292">
        <v>700</v>
      </c>
      <c r="E167" s="292">
        <v>15925</v>
      </c>
      <c r="F167" s="64">
        <f t="shared" si="31"/>
        <v>2275</v>
      </c>
    </row>
    <row r="168" spans="1:6" ht="12.75" customHeight="1" x14ac:dyDescent="0.2">
      <c r="A168" s="61">
        <v>3214</v>
      </c>
      <c r="B168" s="95" t="s">
        <v>387</v>
      </c>
      <c r="C168" s="62" t="s">
        <v>388</v>
      </c>
      <c r="D168" s="292">
        <v>4719</v>
      </c>
      <c r="E168" s="292"/>
      <c r="F168" s="64">
        <f t="shared" si="31"/>
        <v>0</v>
      </c>
    </row>
    <row r="169" spans="1:6" ht="12.75" customHeight="1" x14ac:dyDescent="0.2">
      <c r="A169" s="61">
        <v>322</v>
      </c>
      <c r="B169" s="95" t="s">
        <v>389</v>
      </c>
      <c r="C169" s="62" t="s">
        <v>390</v>
      </c>
      <c r="D169" s="63">
        <f t="shared" ref="D169:E169" si="41">SUM(D170:D176)</f>
        <v>120688</v>
      </c>
      <c r="E169" s="63">
        <f t="shared" si="41"/>
        <v>183641.62</v>
      </c>
      <c r="F169" s="64">
        <f t="shared" si="31"/>
        <v>152.16228622563966</v>
      </c>
    </row>
    <row r="170" spans="1:6" ht="12.75" customHeight="1" x14ac:dyDescent="0.2">
      <c r="A170" s="61">
        <v>3221</v>
      </c>
      <c r="B170" s="95" t="s">
        <v>391</v>
      </c>
      <c r="C170" s="62" t="s">
        <v>392</v>
      </c>
      <c r="D170" s="292">
        <v>17924</v>
      </c>
      <c r="E170" s="292">
        <v>14186.7</v>
      </c>
      <c r="F170" s="64">
        <f t="shared" si="31"/>
        <v>79.149185449676423</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50126</v>
      </c>
      <c r="E172" s="292">
        <v>95259.98</v>
      </c>
      <c r="F172" s="64">
        <f t="shared" si="31"/>
        <v>190.04105653752544</v>
      </c>
    </row>
    <row r="173" spans="1:6" ht="12.75" customHeight="1" x14ac:dyDescent="0.2">
      <c r="A173" s="61">
        <v>3224</v>
      </c>
      <c r="B173" s="95" t="s">
        <v>397</v>
      </c>
      <c r="C173" s="62" t="s">
        <v>398</v>
      </c>
      <c r="D173" s="292">
        <v>47728</v>
      </c>
      <c r="E173" s="292">
        <v>42525.53</v>
      </c>
      <c r="F173" s="64">
        <f t="shared" si="31"/>
        <v>89.099752765672136</v>
      </c>
    </row>
    <row r="174" spans="1:6" ht="12.75" customHeight="1" x14ac:dyDescent="0.2">
      <c r="A174" s="61">
        <v>3225</v>
      </c>
      <c r="B174" s="95" t="s">
        <v>399</v>
      </c>
      <c r="C174" s="62" t="s">
        <v>400</v>
      </c>
      <c r="D174" s="292"/>
      <c r="E174" s="292">
        <v>31669.41</v>
      </c>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4910</v>
      </c>
      <c r="E176" s="292"/>
      <c r="F176" s="64">
        <f t="shared" si="31"/>
        <v>0</v>
      </c>
    </row>
    <row r="177" spans="1:6" ht="12.75" customHeight="1" x14ac:dyDescent="0.2">
      <c r="A177" s="61">
        <v>323</v>
      </c>
      <c r="B177" s="95" t="s">
        <v>405</v>
      </c>
      <c r="C177" s="62" t="s">
        <v>406</v>
      </c>
      <c r="D177" s="63">
        <f t="shared" ref="D177:E177" si="42">SUM(D178:D186)</f>
        <v>475692</v>
      </c>
      <c r="E177" s="63">
        <f t="shared" si="42"/>
        <v>427307.32999999996</v>
      </c>
      <c r="F177" s="64">
        <f t="shared" si="31"/>
        <v>89.828571849011539</v>
      </c>
    </row>
    <row r="178" spans="1:6" ht="12.75" customHeight="1" x14ac:dyDescent="0.2">
      <c r="A178" s="61">
        <v>3231</v>
      </c>
      <c r="B178" s="95" t="s">
        <v>407</v>
      </c>
      <c r="C178" s="62" t="s">
        <v>408</v>
      </c>
      <c r="D178" s="292">
        <v>19413</v>
      </c>
      <c r="E178" s="292">
        <v>26003.01</v>
      </c>
      <c r="F178" s="64">
        <f t="shared" si="31"/>
        <v>133.94637613970019</v>
      </c>
    </row>
    <row r="179" spans="1:6" ht="12.75" customHeight="1" x14ac:dyDescent="0.2">
      <c r="A179" s="61">
        <v>3232</v>
      </c>
      <c r="B179" s="95" t="s">
        <v>409</v>
      </c>
      <c r="C179" s="62" t="s">
        <v>410</v>
      </c>
      <c r="D179" s="292">
        <v>212408</v>
      </c>
      <c r="E179" s="292">
        <v>99864</v>
      </c>
      <c r="F179" s="64">
        <f t="shared" si="31"/>
        <v>47.015178336032541</v>
      </c>
    </row>
    <row r="180" spans="1:6" ht="12.75" customHeight="1" x14ac:dyDescent="0.2">
      <c r="A180" s="61">
        <v>3233</v>
      </c>
      <c r="B180" s="95" t="s">
        <v>411</v>
      </c>
      <c r="C180" s="62" t="s">
        <v>412</v>
      </c>
      <c r="D180" s="292">
        <v>1245</v>
      </c>
      <c r="E180" s="292">
        <v>1250</v>
      </c>
      <c r="F180" s="64">
        <f t="shared" si="31"/>
        <v>100.40160642570282</v>
      </c>
    </row>
    <row r="181" spans="1:6" ht="12.75" customHeight="1" x14ac:dyDescent="0.2">
      <c r="A181" s="61">
        <v>3234</v>
      </c>
      <c r="B181" s="95" t="s">
        <v>413</v>
      </c>
      <c r="C181" s="62" t="s">
        <v>414</v>
      </c>
      <c r="D181" s="292">
        <v>27574</v>
      </c>
      <c r="E181" s="292">
        <v>25447.919999999998</v>
      </c>
      <c r="F181" s="64">
        <f t="shared" si="31"/>
        <v>92.289548125045329</v>
      </c>
    </row>
    <row r="182" spans="1:6" ht="12.75" customHeight="1" x14ac:dyDescent="0.2">
      <c r="A182" s="61">
        <v>3235</v>
      </c>
      <c r="B182" s="95" t="s">
        <v>415</v>
      </c>
      <c r="C182" s="62" t="s">
        <v>416</v>
      </c>
      <c r="D182" s="292">
        <v>38620</v>
      </c>
      <c r="E182" s="292">
        <v>9655.08</v>
      </c>
      <c r="F182" s="64">
        <f t="shared" si="31"/>
        <v>25.000207146556185</v>
      </c>
    </row>
    <row r="183" spans="1:6" ht="12.75" customHeight="1" x14ac:dyDescent="0.2">
      <c r="A183" s="61">
        <v>3236</v>
      </c>
      <c r="B183" s="95" t="s">
        <v>417</v>
      </c>
      <c r="C183" s="62" t="s">
        <v>418</v>
      </c>
      <c r="D183" s="292">
        <v>4315</v>
      </c>
      <c r="E183" s="292">
        <v>17875</v>
      </c>
      <c r="F183" s="64">
        <f t="shared" si="31"/>
        <v>414.25260718424101</v>
      </c>
    </row>
    <row r="184" spans="1:6" ht="12.75" customHeight="1" x14ac:dyDescent="0.2">
      <c r="A184" s="61">
        <v>3237</v>
      </c>
      <c r="B184" s="95" t="s">
        <v>419</v>
      </c>
      <c r="C184" s="62" t="s">
        <v>420</v>
      </c>
      <c r="D184" s="292">
        <v>133867</v>
      </c>
      <c r="E184" s="292">
        <v>218213.97</v>
      </c>
      <c r="F184" s="64">
        <f t="shared" si="31"/>
        <v>163.00803782859106</v>
      </c>
    </row>
    <row r="185" spans="1:6" ht="12.75" customHeight="1" x14ac:dyDescent="0.2">
      <c r="A185" s="61">
        <v>3238</v>
      </c>
      <c r="B185" s="95" t="s">
        <v>421</v>
      </c>
      <c r="C185" s="62" t="s">
        <v>422</v>
      </c>
      <c r="D185" s="292">
        <v>25185</v>
      </c>
      <c r="E185" s="292">
        <v>25153.35</v>
      </c>
      <c r="F185" s="64">
        <f t="shared" si="31"/>
        <v>99.874329958308522</v>
      </c>
    </row>
    <row r="186" spans="1:6" ht="12.75" customHeight="1" x14ac:dyDescent="0.2">
      <c r="A186" s="61">
        <v>3239</v>
      </c>
      <c r="B186" s="95" t="s">
        <v>423</v>
      </c>
      <c r="C186" s="62" t="s">
        <v>424</v>
      </c>
      <c r="D186" s="292">
        <v>13065</v>
      </c>
      <c r="E186" s="292">
        <v>3845</v>
      </c>
      <c r="F186" s="64">
        <f t="shared" si="31"/>
        <v>29.429774205893612</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53322</v>
      </c>
      <c r="E188" s="63">
        <f t="shared" si="43"/>
        <v>62783.259999999995</v>
      </c>
      <c r="F188" s="64">
        <f t="shared" si="31"/>
        <v>117.74363302201716</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v>5330</v>
      </c>
      <c r="E190" s="292">
        <v>6166.83</v>
      </c>
      <c r="F190" s="64">
        <f t="shared" si="31"/>
        <v>115.70037523452157</v>
      </c>
    </row>
    <row r="191" spans="1:6" ht="12.75" customHeight="1" x14ac:dyDescent="0.2">
      <c r="A191" s="61">
        <v>3293</v>
      </c>
      <c r="B191" s="95" t="s">
        <v>433</v>
      </c>
      <c r="C191" s="62" t="s">
        <v>434</v>
      </c>
      <c r="D191" s="292">
        <v>20370</v>
      </c>
      <c r="E191" s="292">
        <v>30285.87</v>
      </c>
      <c r="F191" s="64">
        <f t="shared" si="31"/>
        <v>148.67879234167893</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v>6196</v>
      </c>
      <c r="E193" s="292">
        <v>13990.56</v>
      </c>
      <c r="F193" s="64">
        <f t="shared" si="31"/>
        <v>225.79987088444159</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21426</v>
      </c>
      <c r="E195" s="292">
        <v>12340</v>
      </c>
      <c r="F195" s="64">
        <f t="shared" si="31"/>
        <v>57.593577896014189</v>
      </c>
    </row>
    <row r="196" spans="1:6" ht="12.75" customHeight="1" x14ac:dyDescent="0.2">
      <c r="A196" s="61">
        <v>34</v>
      </c>
      <c r="B196" s="237" t="s">
        <v>443</v>
      </c>
      <c r="C196" s="62" t="s">
        <v>444</v>
      </c>
      <c r="D196" s="63">
        <f t="shared" ref="D196:E196" si="44">D197+D202+D210</f>
        <v>72644</v>
      </c>
      <c r="E196" s="63">
        <f t="shared" si="44"/>
        <v>33061.11</v>
      </c>
      <c r="F196" s="64">
        <f t="shared" si="31"/>
        <v>45.511136501293983</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7939</v>
      </c>
      <c r="E202" s="63">
        <f t="shared" si="46"/>
        <v>17386.38</v>
      </c>
      <c r="F202" s="64">
        <f t="shared" si="31"/>
        <v>218.99962211865477</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v>7939</v>
      </c>
      <c r="E205" s="292">
        <v>17386.38</v>
      </c>
      <c r="F205" s="64">
        <f t="shared" si="31"/>
        <v>218.99962211865477</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64705</v>
      </c>
      <c r="E210" s="63">
        <f t="shared" si="47"/>
        <v>15674.73</v>
      </c>
      <c r="F210" s="64">
        <f t="shared" si="31"/>
        <v>24.224913066996368</v>
      </c>
    </row>
    <row r="211" spans="1:6" ht="12.75" customHeight="1" x14ac:dyDescent="0.2">
      <c r="A211" s="61">
        <v>3431</v>
      </c>
      <c r="B211" s="237" t="s">
        <v>473</v>
      </c>
      <c r="C211" s="62" t="s">
        <v>474</v>
      </c>
      <c r="D211" s="292">
        <v>10572</v>
      </c>
      <c r="E211" s="292">
        <v>10674.73</v>
      </c>
      <c r="F211" s="64">
        <f t="shared" si="31"/>
        <v>100.97171774498675</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v>54133</v>
      </c>
      <c r="E214" s="292">
        <v>5000</v>
      </c>
      <c r="F214" s="64">
        <f t="shared" si="31"/>
        <v>9.2365100770324933</v>
      </c>
    </row>
    <row r="215" spans="1:6" ht="12.75" customHeight="1" x14ac:dyDescent="0.2">
      <c r="A215" s="61">
        <v>35</v>
      </c>
      <c r="B215" s="95" t="s">
        <v>481</v>
      </c>
      <c r="C215" s="62" t="s">
        <v>482</v>
      </c>
      <c r="D215" s="63">
        <f t="shared" ref="D215:E215" si="48">D216+D219+D223</f>
        <v>0</v>
      </c>
      <c r="E215" s="63">
        <f t="shared" si="48"/>
        <v>141280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141280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v>141280</v>
      </c>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256100</v>
      </c>
      <c r="E224" s="63">
        <f t="shared" si="51"/>
        <v>477496.12</v>
      </c>
      <c r="F224" s="64">
        <f t="shared" ref="F224:F233" si="52">IF(D224&lt;&gt;0,IF(E224/D224&gt;=100,"&gt;&gt;100",E224/D224*100),"-")</f>
        <v>186.44909019914095</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3724.44</v>
      </c>
      <c r="F231" s="64" t="str">
        <f t="shared" si="52"/>
        <v>-</v>
      </c>
    </row>
    <row r="232" spans="1:6" ht="12.75" customHeight="1" x14ac:dyDescent="0.2">
      <c r="A232" s="61">
        <v>3631</v>
      </c>
      <c r="B232" s="95" t="s">
        <v>515</v>
      </c>
      <c r="C232" s="62" t="s">
        <v>516</v>
      </c>
      <c r="D232" s="292"/>
      <c r="E232" s="292">
        <v>3724.44</v>
      </c>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256100</v>
      </c>
      <c r="E240" s="63">
        <f t="shared" si="58"/>
        <v>473771.68</v>
      </c>
      <c r="F240" s="64">
        <f t="shared" ref="F240:F241" si="59">IF(D240&lt;&gt;0,IF(E240/D240&gt;=100,"&gt;&gt;100",E240/D240*100),"-")</f>
        <v>184.99479890667706</v>
      </c>
    </row>
    <row r="241" spans="1:6" ht="24" x14ac:dyDescent="0.2">
      <c r="A241" s="61">
        <v>3672</v>
      </c>
      <c r="B241" s="95" t="s">
        <v>533</v>
      </c>
      <c r="C241" s="62" t="s">
        <v>534</v>
      </c>
      <c r="D241" s="292">
        <v>256100</v>
      </c>
      <c r="E241" s="292">
        <v>473771.68</v>
      </c>
      <c r="F241" s="64">
        <f t="shared" si="59"/>
        <v>184.99479890667706</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124447</v>
      </c>
      <c r="E252" s="63">
        <f t="shared" si="63"/>
        <v>44400</v>
      </c>
      <c r="F252" s="64">
        <f t="shared" ref="F252:F257" si="64">IF(D252&lt;&gt;0,IF(E252/D252&gt;=100,"&gt;&gt;100",E252/D252*100),"-")</f>
        <v>35.677838758668351</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124447</v>
      </c>
      <c r="E259" s="63">
        <f t="shared" si="66"/>
        <v>44400</v>
      </c>
      <c r="F259" s="64">
        <f t="shared" ref="F259:F261" si="67">IF(D259&lt;&gt;0,IF(E259/D259&gt;=100,"&gt;&gt;100",E259/D259*100),"-")</f>
        <v>35.677838758668351</v>
      </c>
    </row>
    <row r="260" spans="1:6" ht="12.75" customHeight="1" x14ac:dyDescent="0.2">
      <c r="A260" s="61">
        <v>3721</v>
      </c>
      <c r="B260" s="95" t="s">
        <v>567</v>
      </c>
      <c r="C260" s="62" t="s">
        <v>568</v>
      </c>
      <c r="D260" s="292">
        <v>124447</v>
      </c>
      <c r="E260" s="292">
        <v>44400</v>
      </c>
      <c r="F260" s="64">
        <f t="shared" si="67"/>
        <v>35.677838758668351</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128985</v>
      </c>
      <c r="E263" s="63">
        <f t="shared" si="68"/>
        <v>199921.9</v>
      </c>
      <c r="F263" s="64">
        <f t="shared" ref="F263:F266" si="69">IF(D263&lt;&gt;0,IF(E263/D263&gt;=100,"&gt;&gt;100",E263/D263*100),"-")</f>
        <v>154.99623987285344</v>
      </c>
    </row>
    <row r="264" spans="1:6" ht="12.75" customHeight="1" x14ac:dyDescent="0.2">
      <c r="A264" s="61">
        <v>381</v>
      </c>
      <c r="B264" s="95" t="s">
        <v>575</v>
      </c>
      <c r="C264" s="62" t="s">
        <v>576</v>
      </c>
      <c r="D264" s="63">
        <f t="shared" ref="D264:E264" si="70">SUM(D265:D267)</f>
        <v>128985</v>
      </c>
      <c r="E264" s="63">
        <f t="shared" si="70"/>
        <v>199921.9</v>
      </c>
      <c r="F264" s="64">
        <f t="shared" si="69"/>
        <v>154.99623987285344</v>
      </c>
    </row>
    <row r="265" spans="1:6" ht="12.75" customHeight="1" x14ac:dyDescent="0.2">
      <c r="A265" s="61">
        <v>3811</v>
      </c>
      <c r="B265" s="95" t="s">
        <v>577</v>
      </c>
      <c r="C265" s="62" t="s">
        <v>578</v>
      </c>
      <c r="D265" s="292">
        <v>128985</v>
      </c>
      <c r="E265" s="292">
        <v>199921.9</v>
      </c>
      <c r="F265" s="64">
        <f t="shared" si="69"/>
        <v>154.99623987285344</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1811710</v>
      </c>
      <c r="E289" s="63">
        <f t="shared" si="79"/>
        <v>2169337.04</v>
      </c>
      <c r="F289" s="64">
        <f t="shared" si="76"/>
        <v>119.73975084312612</v>
      </c>
    </row>
    <row r="290" spans="1:6" ht="12.75" customHeight="1" x14ac:dyDescent="0.2">
      <c r="A290" s="61" t="s">
        <v>616</v>
      </c>
      <c r="B290" s="95" t="s">
        <v>627</v>
      </c>
      <c r="C290" s="62" t="s">
        <v>628</v>
      </c>
      <c r="D290" s="63">
        <f>IF(D6&gt;=D289,D6-D289,0)</f>
        <v>697766</v>
      </c>
      <c r="E290" s="63">
        <f>IF(E6&gt;=E289,E6-E289,0)</f>
        <v>1278968.2000000002</v>
      </c>
      <c r="F290" s="64">
        <f t="shared" si="76"/>
        <v>183.29471484709777</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1464643</v>
      </c>
      <c r="E292" s="292"/>
      <c r="F292" s="64">
        <f t="shared" si="76"/>
        <v>0</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v>6010579</v>
      </c>
      <c r="E294" s="292"/>
      <c r="F294" s="64">
        <f t="shared" si="76"/>
        <v>0</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3414083</v>
      </c>
      <c r="E350" s="63">
        <f t="shared" si="95"/>
        <v>555360.82000000007</v>
      </c>
      <c r="F350" s="64">
        <f t="shared" si="81"/>
        <v>16.266763871880094</v>
      </c>
    </row>
    <row r="351" spans="1:6" ht="12.75" customHeight="1" x14ac:dyDescent="0.2">
      <c r="A351" s="61">
        <v>41</v>
      </c>
      <c r="B351" s="95" t="s">
        <v>748</v>
      </c>
      <c r="C351" s="62" t="s">
        <v>749</v>
      </c>
      <c r="D351" s="63">
        <f t="shared" ref="D351:E351" si="96">D352+D356</f>
        <v>274210</v>
      </c>
      <c r="E351" s="63">
        <f t="shared" si="96"/>
        <v>137500</v>
      </c>
      <c r="F351" s="64">
        <f t="shared" si="81"/>
        <v>50.144050180518583</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274210</v>
      </c>
      <c r="E356" s="63">
        <f t="shared" si="98"/>
        <v>137500</v>
      </c>
      <c r="F356" s="64">
        <f t="shared" si="81"/>
        <v>50.144050180518583</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v>274210</v>
      </c>
      <c r="E362" s="292">
        <v>137500</v>
      </c>
      <c r="F362" s="64">
        <f t="shared" si="81"/>
        <v>50.144050180518583</v>
      </c>
    </row>
    <row r="363" spans="1:6" ht="24" x14ac:dyDescent="0.2">
      <c r="A363" s="61">
        <v>42</v>
      </c>
      <c r="B363" s="237" t="s">
        <v>764</v>
      </c>
      <c r="C363" s="62" t="s">
        <v>765</v>
      </c>
      <c r="D363" s="63">
        <f t="shared" ref="D363:E363" si="99">D364+D369+D378+D383+D388+D391</f>
        <v>3139873</v>
      </c>
      <c r="E363" s="63">
        <f t="shared" si="99"/>
        <v>417860.82</v>
      </c>
      <c r="F363" s="64">
        <f t="shared" si="81"/>
        <v>13.308207688654925</v>
      </c>
    </row>
    <row r="364" spans="1:6" ht="12.75" customHeight="1" x14ac:dyDescent="0.2">
      <c r="A364" s="61">
        <v>421</v>
      </c>
      <c r="B364" s="95" t="s">
        <v>766</v>
      </c>
      <c r="C364" s="62" t="s">
        <v>767</v>
      </c>
      <c r="D364" s="63">
        <f t="shared" ref="D364:E364" si="100">SUM(D365:D368)</f>
        <v>2943960</v>
      </c>
      <c r="E364" s="63">
        <f t="shared" si="100"/>
        <v>412049.57</v>
      </c>
      <c r="F364" s="64">
        <f t="shared" si="81"/>
        <v>13.996439149988452</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v>44976.63</v>
      </c>
      <c r="F367" s="64" t="str">
        <f t="shared" si="81"/>
        <v>-</v>
      </c>
    </row>
    <row r="368" spans="1:6" ht="12.75" customHeight="1" x14ac:dyDescent="0.2">
      <c r="A368" s="61">
        <v>4214</v>
      </c>
      <c r="B368" s="95" t="s">
        <v>678</v>
      </c>
      <c r="C368" s="62" t="s">
        <v>771</v>
      </c>
      <c r="D368" s="292">
        <v>2943960</v>
      </c>
      <c r="E368" s="292">
        <v>367072.94</v>
      </c>
      <c r="F368" s="64">
        <f t="shared" si="81"/>
        <v>12.468679601625023</v>
      </c>
    </row>
    <row r="369" spans="1:6" ht="12.75" customHeight="1" x14ac:dyDescent="0.2">
      <c r="A369" s="61">
        <v>422</v>
      </c>
      <c r="B369" s="95" t="s">
        <v>772</v>
      </c>
      <c r="C369" s="62" t="s">
        <v>773</v>
      </c>
      <c r="D369" s="63">
        <f t="shared" ref="D369:E369" si="101">SUM(D370:D377)</f>
        <v>143863</v>
      </c>
      <c r="E369" s="63">
        <f t="shared" si="101"/>
        <v>5811.25</v>
      </c>
      <c r="F369" s="64">
        <f t="shared" si="81"/>
        <v>4.0394333497841695</v>
      </c>
    </row>
    <row r="370" spans="1:6" ht="12.75" customHeight="1" x14ac:dyDescent="0.2">
      <c r="A370" s="61">
        <v>4221</v>
      </c>
      <c r="B370" s="95" t="s">
        <v>682</v>
      </c>
      <c r="C370" s="62" t="s">
        <v>774</v>
      </c>
      <c r="D370" s="292"/>
      <c r="E370" s="292">
        <v>5811.25</v>
      </c>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v>11880</v>
      </c>
      <c r="E372" s="292"/>
      <c r="F372" s="64">
        <f t="shared" si="81"/>
        <v>0</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v>131983</v>
      </c>
      <c r="E375" s="292"/>
      <c r="F375" s="64">
        <f t="shared" si="81"/>
        <v>0</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52050</v>
      </c>
      <c r="E391" s="63">
        <f t="shared" si="105"/>
        <v>0</v>
      </c>
      <c r="F391" s="64">
        <f t="shared" si="81"/>
        <v>0</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v>52050</v>
      </c>
      <c r="E394" s="292"/>
      <c r="F394" s="64">
        <f t="shared" si="81"/>
        <v>0</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3414083</v>
      </c>
      <c r="E408" s="63">
        <f t="shared" si="111"/>
        <v>555360.82000000007</v>
      </c>
      <c r="F408" s="64">
        <f t="shared" si="81"/>
        <v>16.266763871880094</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v>2334628</v>
      </c>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2509476</v>
      </c>
      <c r="E412" s="63">
        <f>E6+E298</f>
        <v>3448305.24</v>
      </c>
      <c r="F412" s="64">
        <f t="shared" si="81"/>
        <v>137.41136555998145</v>
      </c>
    </row>
    <row r="413" spans="1:6" ht="12.75" customHeight="1" x14ac:dyDescent="0.2">
      <c r="A413" s="61" t="s">
        <v>616</v>
      </c>
      <c r="B413" s="95" t="s">
        <v>839</v>
      </c>
      <c r="C413" s="62" t="s">
        <v>840</v>
      </c>
      <c r="D413" s="63">
        <f t="shared" ref="D413:E413" si="112">D289+D350</f>
        <v>5225793</v>
      </c>
      <c r="E413" s="63">
        <f t="shared" si="112"/>
        <v>2724697.8600000003</v>
      </c>
      <c r="F413" s="64">
        <f t="shared" si="81"/>
        <v>52.139414247751489</v>
      </c>
    </row>
    <row r="414" spans="1:6" ht="12.75" customHeight="1" x14ac:dyDescent="0.2">
      <c r="A414" s="61" t="s">
        <v>616</v>
      </c>
      <c r="B414" s="95" t="s">
        <v>841</v>
      </c>
      <c r="C414" s="62" t="s">
        <v>842</v>
      </c>
      <c r="D414" s="63">
        <f t="shared" ref="D414:E414" si="113">IF(D412&gt;=D413,D412-D413,0)</f>
        <v>0</v>
      </c>
      <c r="E414" s="63">
        <f t="shared" si="113"/>
        <v>723607.37999999989</v>
      </c>
      <c r="F414" s="64" t="str">
        <f t="shared" si="81"/>
        <v>-</v>
      </c>
    </row>
    <row r="415" spans="1:6" ht="12.75" customHeight="1" x14ac:dyDescent="0.2">
      <c r="A415" s="61" t="s">
        <v>616</v>
      </c>
      <c r="B415" s="95" t="s">
        <v>843</v>
      </c>
      <c r="C415" s="62" t="s">
        <v>844</v>
      </c>
      <c r="D415" s="63">
        <f t="shared" ref="D415:E415" si="114">IF(D413&gt;=D412,D413-D412,0)</f>
        <v>2716317</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1464643</v>
      </c>
      <c r="E416" s="63">
        <f t="shared" si="115"/>
        <v>0</v>
      </c>
      <c r="F416" s="64">
        <f t="shared" si="81"/>
        <v>0</v>
      </c>
    </row>
    <row r="417" spans="1:6" ht="12.75" customHeight="1" x14ac:dyDescent="0.2">
      <c r="A417" s="73" t="s">
        <v>845</v>
      </c>
      <c r="B417" s="95" t="s">
        <v>848</v>
      </c>
      <c r="C417" s="74" t="s">
        <v>849</v>
      </c>
      <c r="D417" s="63">
        <f t="shared" ref="D417:E417" si="116">IF(D293-D292+D410-D409&gt;=0,D293-D292+D410-D409,0)</f>
        <v>0</v>
      </c>
      <c r="E417" s="63">
        <f t="shared" si="116"/>
        <v>2334628</v>
      </c>
      <c r="F417" s="64" t="str">
        <f t="shared" si="81"/>
        <v>-</v>
      </c>
    </row>
    <row r="418" spans="1:6" ht="12.75" customHeight="1" x14ac:dyDescent="0.2">
      <c r="A418" s="68" t="s">
        <v>850</v>
      </c>
      <c r="B418" s="98" t="s">
        <v>851</v>
      </c>
      <c r="C418" s="69" t="s">
        <v>852</v>
      </c>
      <c r="D418" s="75">
        <f t="shared" ref="D418:E418" si="117">D294+D411</f>
        <v>6010579</v>
      </c>
      <c r="E418" s="75">
        <f t="shared" si="117"/>
        <v>0</v>
      </c>
      <c r="F418" s="70">
        <f t="shared" si="81"/>
        <v>0</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2479451</v>
      </c>
      <c r="E420" s="63">
        <f t="shared" si="118"/>
        <v>0</v>
      </c>
      <c r="F420" s="64">
        <f t="shared" ref="F420:F647" si="119">IF(D420&lt;&gt;0,IF(E420/D420&gt;=100,"&gt;&gt;100",E420/D420*100),"-")</f>
        <v>0</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2479451</v>
      </c>
      <c r="E484" s="63">
        <f t="shared" si="137"/>
        <v>0</v>
      </c>
      <c r="F484" s="64">
        <f t="shared" si="119"/>
        <v>0</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2479451</v>
      </c>
      <c r="E495" s="63">
        <f t="shared" si="140"/>
        <v>0</v>
      </c>
      <c r="F495" s="64">
        <f t="shared" si="119"/>
        <v>0</v>
      </c>
    </row>
    <row r="496" spans="1:6" ht="12.75" customHeight="1" x14ac:dyDescent="0.2">
      <c r="A496" s="61">
        <v>8443</v>
      </c>
      <c r="B496" s="95" t="s">
        <v>1006</v>
      </c>
      <c r="C496" s="62" t="s">
        <v>1007</v>
      </c>
      <c r="D496" s="292">
        <v>2479451</v>
      </c>
      <c r="E496" s="292"/>
      <c r="F496" s="64">
        <f t="shared" si="119"/>
        <v>0</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139903.62</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139903.62</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139903.62</v>
      </c>
      <c r="F605" s="64" t="str">
        <f t="shared" si="119"/>
        <v>-</v>
      </c>
    </row>
    <row r="606" spans="1:6" ht="24" x14ac:dyDescent="0.2">
      <c r="A606" s="61">
        <v>5443</v>
      </c>
      <c r="B606" s="95" t="s">
        <v>1217</v>
      </c>
      <c r="C606" s="62" t="s">
        <v>1218</v>
      </c>
      <c r="D606" s="292"/>
      <c r="E606" s="292">
        <v>139903.62</v>
      </c>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2479451</v>
      </c>
      <c r="E635" s="63">
        <f t="shared" si="178"/>
        <v>0</v>
      </c>
      <c r="F635" s="64">
        <f t="shared" si="119"/>
        <v>0</v>
      </c>
    </row>
    <row r="636" spans="1:6" ht="12.75" customHeight="1" x14ac:dyDescent="0.2">
      <c r="A636" s="61" t="s">
        <v>616</v>
      </c>
      <c r="B636" s="105" t="s">
        <v>1277</v>
      </c>
      <c r="C636" s="62" t="s">
        <v>1278</v>
      </c>
      <c r="D636" s="63">
        <f t="shared" ref="D636:E636" si="179">IF(D528-D420&gt;=0,D528-D420,0)</f>
        <v>0</v>
      </c>
      <c r="E636" s="63">
        <f t="shared" si="179"/>
        <v>139903.62</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4988927</v>
      </c>
      <c r="E639" s="63">
        <f t="shared" si="180"/>
        <v>3448305.24</v>
      </c>
      <c r="F639" s="64">
        <f t="shared" si="119"/>
        <v>69.119176127451865</v>
      </c>
    </row>
    <row r="640" spans="1:6" ht="12.75" customHeight="1" x14ac:dyDescent="0.2">
      <c r="A640" s="61" t="s">
        <v>616</v>
      </c>
      <c r="B640" s="95" t="s">
        <v>1285</v>
      </c>
      <c r="C640" s="62" t="s">
        <v>1286</v>
      </c>
      <c r="D640" s="63">
        <f t="shared" ref="D640:E640" si="181">D413+D528</f>
        <v>5225793</v>
      </c>
      <c r="E640" s="63">
        <f t="shared" si="181"/>
        <v>2864601.4800000004</v>
      </c>
      <c r="F640" s="64">
        <f t="shared" si="119"/>
        <v>54.816589176035116</v>
      </c>
    </row>
    <row r="641" spans="1:6" ht="12.75" customHeight="1" x14ac:dyDescent="0.2">
      <c r="A641" s="61" t="s">
        <v>616</v>
      </c>
      <c r="B641" s="95" t="s">
        <v>1287</v>
      </c>
      <c r="C641" s="62" t="s">
        <v>1288</v>
      </c>
      <c r="D641" s="63">
        <f t="shared" ref="D641:E641" si="182">IF(D639&gt;=D640,D639-D640,0)</f>
        <v>0</v>
      </c>
      <c r="E641" s="63">
        <f t="shared" si="182"/>
        <v>583703.75999999978</v>
      </c>
      <c r="F641" s="64" t="str">
        <f t="shared" si="119"/>
        <v>-</v>
      </c>
    </row>
    <row r="642" spans="1:6" ht="12.75" customHeight="1" x14ac:dyDescent="0.2">
      <c r="A642" s="61" t="s">
        <v>616</v>
      </c>
      <c r="B642" s="95" t="s">
        <v>1289</v>
      </c>
      <c r="C642" s="62" t="s">
        <v>1290</v>
      </c>
      <c r="D642" s="63">
        <f t="shared" ref="D642:E642" si="183">IF(D640&gt;=D639,D640-D639,0)</f>
        <v>236866</v>
      </c>
      <c r="E642" s="63">
        <f t="shared" si="183"/>
        <v>0</v>
      </c>
      <c r="F642" s="64">
        <f t="shared" si="119"/>
        <v>0</v>
      </c>
    </row>
    <row r="643" spans="1:6" ht="24" x14ac:dyDescent="0.2">
      <c r="A643" s="73" t="s">
        <v>1291</v>
      </c>
      <c r="B643" s="95" t="s">
        <v>1292</v>
      </c>
      <c r="C643" s="74" t="s">
        <v>1291</v>
      </c>
      <c r="D643" s="63">
        <f t="shared" ref="D643:E643" si="184">IF(D416-D417+D637-D638&gt;=0,D416-D417+D637-D638,0)</f>
        <v>1464643</v>
      </c>
      <c r="E643" s="63">
        <f t="shared" si="184"/>
        <v>0</v>
      </c>
      <c r="F643" s="64">
        <f t="shared" si="119"/>
        <v>0</v>
      </c>
    </row>
    <row r="644" spans="1:6" ht="24" x14ac:dyDescent="0.2">
      <c r="A644" s="73" t="s">
        <v>1293</v>
      </c>
      <c r="B644" s="95" t="s">
        <v>1294</v>
      </c>
      <c r="C644" s="74" t="s">
        <v>1293</v>
      </c>
      <c r="D644" s="63">
        <f t="shared" ref="D644:E644" si="185">IF(D417-D416+D638-D637&gt;=0,D417-D416+D638-D637,0)</f>
        <v>0</v>
      </c>
      <c r="E644" s="63">
        <f t="shared" si="185"/>
        <v>2334628</v>
      </c>
      <c r="F644" s="64" t="str">
        <f t="shared" si="119"/>
        <v>-</v>
      </c>
    </row>
    <row r="645" spans="1:6" ht="24" x14ac:dyDescent="0.2">
      <c r="A645" s="61" t="s">
        <v>616</v>
      </c>
      <c r="B645" s="95" t="s">
        <v>1295</v>
      </c>
      <c r="C645" s="62" t="s">
        <v>1296</v>
      </c>
      <c r="D645" s="63">
        <f t="shared" ref="D645:E645" si="186">IF(D641+D643-D642-D644&gt;=0,D641+D643-D642-D644,0)</f>
        <v>1227777</v>
      </c>
      <c r="E645" s="63">
        <f t="shared" si="186"/>
        <v>0</v>
      </c>
      <c r="F645" s="64">
        <f t="shared" si="119"/>
        <v>0</v>
      </c>
    </row>
    <row r="646" spans="1:6" ht="24" x14ac:dyDescent="0.2">
      <c r="A646" s="61" t="s">
        <v>616</v>
      </c>
      <c r="B646" s="95" t="s">
        <v>1297</v>
      </c>
      <c r="C646" s="62" t="s">
        <v>1298</v>
      </c>
      <c r="D646" s="63">
        <f t="shared" ref="D646:E646" si="187">IF(D642+D644-D641-D643&gt;=0,D642+D644-D641-D643,0)</f>
        <v>0</v>
      </c>
      <c r="E646" s="63">
        <f t="shared" si="187"/>
        <v>1750924.2400000002</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2264876</v>
      </c>
      <c r="E649" s="292">
        <v>813196.29</v>
      </c>
      <c r="F649" s="64">
        <f t="shared" ref="F649:F723" si="188">IF(D649&lt;&gt;0,IF(E649/D649&gt;=100,"&gt;&gt;100",E649/D649*100),"-")</f>
        <v>35.904671602330552</v>
      </c>
    </row>
    <row r="650" spans="1:6" ht="12.75" customHeight="1" x14ac:dyDescent="0.2">
      <c r="A650" s="61" t="s">
        <v>1304</v>
      </c>
      <c r="B650" s="95" t="s">
        <v>1305</v>
      </c>
      <c r="C650" s="62" t="s">
        <v>1304</v>
      </c>
      <c r="D650" s="292">
        <v>3265933</v>
      </c>
      <c r="E650" s="292">
        <v>4686961.7</v>
      </c>
      <c r="F650" s="64">
        <f t="shared" si="188"/>
        <v>143.51065070838868</v>
      </c>
    </row>
    <row r="651" spans="1:6" ht="12.75" customHeight="1" x14ac:dyDescent="0.2">
      <c r="A651" s="61" t="s">
        <v>1306</v>
      </c>
      <c r="B651" s="95" t="s">
        <v>1307</v>
      </c>
      <c r="C651" s="62" t="s">
        <v>1306</v>
      </c>
      <c r="D651" s="292">
        <v>3183983</v>
      </c>
      <c r="E651" s="292">
        <v>4704809.92</v>
      </c>
      <c r="F651" s="64">
        <f t="shared" si="188"/>
        <v>147.76491959913102</v>
      </c>
    </row>
    <row r="652" spans="1:6" ht="24" x14ac:dyDescent="0.2">
      <c r="A652" s="61">
        <v>11</v>
      </c>
      <c r="B652" s="95" t="s">
        <v>1308</v>
      </c>
      <c r="C652" s="62" t="s">
        <v>1309</v>
      </c>
      <c r="D652" s="63">
        <f t="shared" ref="D652:E652" si="189">+D649+D650-D651</f>
        <v>2346826</v>
      </c>
      <c r="E652" s="63">
        <f t="shared" si="189"/>
        <v>795348.0700000003</v>
      </c>
      <c r="F652" s="64">
        <f t="shared" si="188"/>
        <v>33.890372358240462</v>
      </c>
    </row>
    <row r="653" spans="1:6" ht="24" x14ac:dyDescent="0.2">
      <c r="A653" s="61" t="s">
        <v>616</v>
      </c>
      <c r="B653" s="95" t="s">
        <v>1310</v>
      </c>
      <c r="C653" s="62" t="s">
        <v>1311</v>
      </c>
      <c r="D653" s="316">
        <v>17</v>
      </c>
      <c r="E653" s="316">
        <v>19</v>
      </c>
      <c r="F653" s="64">
        <f t="shared" si="188"/>
        <v>111.76470588235294</v>
      </c>
    </row>
    <row r="654" spans="1:6" ht="24" x14ac:dyDescent="0.2">
      <c r="A654" s="61" t="s">
        <v>616</v>
      </c>
      <c r="B654" s="95" t="s">
        <v>1312</v>
      </c>
      <c r="C654" s="62" t="s">
        <v>1313</v>
      </c>
      <c r="D654" s="316"/>
      <c r="E654" s="316"/>
      <c r="F654" s="64" t="str">
        <f t="shared" si="188"/>
        <v>-</v>
      </c>
    </row>
    <row r="655" spans="1:6" ht="12.75" customHeight="1" x14ac:dyDescent="0.2">
      <c r="A655" s="61" t="s">
        <v>616</v>
      </c>
      <c r="B655" s="95" t="s">
        <v>1314</v>
      </c>
      <c r="C655" s="62" t="s">
        <v>1315</v>
      </c>
      <c r="D655" s="316">
        <v>17</v>
      </c>
      <c r="E655" s="316">
        <v>19</v>
      </c>
      <c r="F655" s="64">
        <f t="shared" si="188"/>
        <v>111.76470588235294</v>
      </c>
    </row>
    <row r="656" spans="1:6" ht="12.75" customHeight="1" x14ac:dyDescent="0.2">
      <c r="A656" s="61" t="s">
        <v>616</v>
      </c>
      <c r="B656" s="95" t="s">
        <v>1316</v>
      </c>
      <c r="C656" s="62" t="s">
        <v>1317</v>
      </c>
      <c r="D656" s="316"/>
      <c r="E656" s="316"/>
      <c r="F656" s="64" t="str">
        <f t="shared" si="188"/>
        <v>-</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v>816</v>
      </c>
      <c r="E660" s="292"/>
      <c r="F660" s="64">
        <f t="shared" si="188"/>
        <v>0</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v>155000</v>
      </c>
      <c r="E666" s="292">
        <v>188020</v>
      </c>
      <c r="F666" s="64">
        <f t="shared" si="188"/>
        <v>121.30322580645161</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v>1880</v>
      </c>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1100</v>
      </c>
      <c r="E720" s="292"/>
      <c r="F720" s="64">
        <f t="shared" si="188"/>
        <v>0</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19092</v>
      </c>
      <c r="E722" s="292"/>
      <c r="F722" s="64">
        <f t="shared" si="188"/>
        <v>0</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v>4199</v>
      </c>
      <c r="E726" s="292">
        <v>5035.8599999999997</v>
      </c>
      <c r="F726" s="64">
        <f t="shared" si="190"/>
        <v>119.92998332936413</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v>7939</v>
      </c>
      <c r="E742" s="292">
        <v>17386.38</v>
      </c>
      <c r="F742" s="64">
        <f t="shared" si="190"/>
        <v>218.99962211865477</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v>141280</v>
      </c>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v>3724.44</v>
      </c>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v>80222</v>
      </c>
      <c r="E816" s="292">
        <v>44400</v>
      </c>
      <c r="F816" s="64">
        <f t="shared" si="190"/>
        <v>55.346413701977013</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v>100</v>
      </c>
      <c r="E818" s="292"/>
      <c r="F818" s="64">
        <f t="shared" si="190"/>
        <v>0</v>
      </c>
    </row>
    <row r="819" spans="1:6" ht="12.75" customHeight="1" x14ac:dyDescent="0.2">
      <c r="A819" s="61">
        <v>37215</v>
      </c>
      <c r="B819" s="95" t="s">
        <v>1625</v>
      </c>
      <c r="C819" s="62" t="s">
        <v>1626</v>
      </c>
      <c r="D819" s="292">
        <v>18000</v>
      </c>
      <c r="E819" s="292"/>
      <c r="F819" s="64">
        <f t="shared" si="190"/>
        <v>0</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v>26125</v>
      </c>
      <c r="E823" s="292"/>
      <c r="F823" s="64">
        <f t="shared" si="190"/>
        <v>0</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v>2479451</v>
      </c>
      <c r="E886" s="292"/>
      <c r="F886" s="64">
        <f t="shared" si="190"/>
        <v>0</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v>139903.62</v>
      </c>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7"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6"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5"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4"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45" zoomScaleNormal="145" workbookViewId="0">
      <pane ySplit="1" topLeftCell="A86"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11435525.449999999</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2246452.75</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1691091.9300000002</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564093.28</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709084.63</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213226.02</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v>141280</v>
      </c>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44400</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19008</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555360.81999999995</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2902949.63</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1682478.44</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564093.28</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677801.87</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217289.34</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v>141280</v>
      </c>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v>11101.18</v>
      </c>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44400</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26512.77</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1215718.32</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4752.87</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v>4752.87</v>
      </c>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10779028.57</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2516909.4900000002</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703724.49000000011</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585927.29</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v>585927.29</v>
      </c>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2186.6799999999998</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v>2186.6799999999998</v>
      </c>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115610.52</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v>115610.52</v>
      </c>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1813185</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v>413185</v>
      </c>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v>1400000</v>
      </c>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8262119.0800000001</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v>8262119.0800000001</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32 D36:D105">
    <cfRule type="cellIs" dxfId="13" priority="4" operator="lessThan">
      <formula>0</formula>
    </cfRule>
  </conditionalFormatting>
  <conditionalFormatting sqref="D33:D35">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3" activePane="bottomLeft" state="frozen"/>
      <selection pane="bottomLeft" activeCell="A7" sqref="A7"/>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8</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29574</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8</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Provjera</v>
      </c>
      <c r="C213" s="145" t="s">
        <v>3242</v>
      </c>
      <c r="D213" s="150"/>
      <c r="E213" s="87">
        <f t="shared" si="20"/>
        <v>0</v>
      </c>
      <c r="F213" s="87">
        <f t="shared" ref="F213:F274" si="21">MAX(L213:O213)</f>
        <v>1</v>
      </c>
      <c r="G213" s="87"/>
      <c r="H213" s="87"/>
      <c r="I213" s="87"/>
      <c r="J213" s="87"/>
      <c r="K213" s="87"/>
      <c r="L213" s="87">
        <f>IF(AND('PR-RAS'!D24&gt;0,'PR-RAS'!D658=0),1,0)</f>
        <v>1</v>
      </c>
      <c r="M213" s="87">
        <f>IF(AND('PR-RAS'!E24&gt;0,'PR-RAS'!E658=0),1,0)</f>
        <v>1</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1</v>
      </c>
      <c r="M216" s="87">
        <f>IF(AND('PR-RAS'!E117&gt;0,SUM('PR-RAS'!E710:'PR-RAS'!E712)=0),1,0)</f>
        <v>1</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0</v>
      </c>
      <c r="M219" s="87">
        <f>IF(AND('PR-RAS'!E184&gt;0,SUM('PR-RAS'!E721:E723)=0),1,0)</f>
        <v>1</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Provjera</v>
      </c>
      <c r="C224" s="145" t="s">
        <v>3253</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YsbTfaaRwrUS3LgupBSBVyD278XU/C+oTgxoOhksSi63FYKJy74n0y59RPWEjTR0bfIX6SmyYt2B4TNkrsEppQ==" saltValue="8tRGYBnfQVfS494fppiO4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cp:lastModifiedBy>
  <cp:lastPrinted>2022-04-04T19:59:02Z</cp:lastPrinted>
  <dcterms:created xsi:type="dcterms:W3CDTF">2022-04-01T05:14:30Z</dcterms:created>
  <dcterms:modified xsi:type="dcterms:W3CDTF">2022-04-07T08:00:38Z</dcterms:modified>
</cp:coreProperties>
</file>