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bookViews>
    <workbookView xWindow="3075" yWindow="225" windowWidth="11925" windowHeight="11025" tabRatio="919" activeTab="1"/>
  </bookViews>
  <sheets>
    <sheet name="NASLOVNICA" sheetId="35" r:id="rId1"/>
    <sheet name="REKAPITULACIJA SVIH RADOVA" sheetId="6" r:id="rId2"/>
    <sheet name="OPĆE NAPOMENE" sheetId="9" r:id="rId3"/>
    <sheet name="RESTAURATORSKI RADOVI" sheetId="36" r:id="rId4"/>
    <sheet name="GRAĐEVINSKO OBRTNICKI_O" sheetId="26" r:id="rId5"/>
    <sheet name="ELEKTRO radovi_O" sheetId="16" r:id="rId6"/>
    <sheet name="ViK _O" sheetId="47" r:id="rId7"/>
  </sheets>
  <definedNames>
    <definedName name="_xlnm.Print_Titles" localSheetId="5">'ELEKTRO radovi_O'!$1:$2</definedName>
    <definedName name="_xlnm.Print_Titles" localSheetId="4">'GRAĐEVINSKO OBRTNICKI_O'!$1:$7</definedName>
    <definedName name="_xlnm.Print_Titles" localSheetId="0">NASLOVNICA!$1:$4</definedName>
    <definedName name="_xlnm.Print_Titles" localSheetId="1">'REKAPITULACIJA SVIH RADOVA'!$1:$7</definedName>
    <definedName name="_xlnm.Print_Titles" localSheetId="3">'RESTAURATORSKI RADOVI'!$1:$7</definedName>
    <definedName name="_xlnm.Print_Titles" localSheetId="6">'ViK _O'!$23:$23</definedName>
    <definedName name="OLE_LINK1" localSheetId="1">'REKAPITULACIJA SVIH RADOVA'!#REF!</definedName>
    <definedName name="OLE_LINK4" localSheetId="1">'REKAPITULACIJA SVIH RADOVA'!#REF!</definedName>
    <definedName name="_xlnm.Print_Area" localSheetId="5">'ELEKTRO radovi_O'!$A$1:$H$303</definedName>
    <definedName name="_xlnm.Print_Area" localSheetId="4">'GRAĐEVINSKO OBRTNICKI_O'!$A$1:$G$290</definedName>
    <definedName name="_xlnm.Print_Area" localSheetId="0">NASLOVNICA!$A$1:$G$49</definedName>
    <definedName name="_xlnm.Print_Area" localSheetId="2">'OPĆE NAPOMENE'!$A$1:$H$668</definedName>
    <definedName name="_xlnm.Print_Area" localSheetId="1">'REKAPITULACIJA SVIH RADOVA'!$A$1:$G$20</definedName>
    <definedName name="_xlnm.Print_Area" localSheetId="3">'RESTAURATORSKI RADOVI'!$A$1:$G$38</definedName>
    <definedName name="_xlnm.Print_Area" localSheetId="6">'ViK _O'!$A$1:$F$303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5" i="26" l="1"/>
  <c r="G154" i="26"/>
  <c r="G153" i="26"/>
  <c r="H27" i="16" l="1"/>
  <c r="D27" i="16"/>
  <c r="A18" i="16"/>
  <c r="F254" i="47"/>
  <c r="F253" i="47"/>
  <c r="F252" i="47"/>
  <c r="F251" i="47"/>
  <c r="F250" i="47"/>
  <c r="F249" i="47"/>
  <c r="F248" i="47"/>
  <c r="F247" i="47"/>
  <c r="F246" i="47"/>
  <c r="F245" i="47"/>
  <c r="F244" i="47"/>
  <c r="F243" i="47"/>
  <c r="F242" i="47"/>
  <c r="F241" i="47"/>
  <c r="F240" i="47"/>
  <c r="F239" i="47"/>
  <c r="F238" i="47"/>
  <c r="F237" i="47"/>
  <c r="F236" i="47"/>
  <c r="F235" i="47"/>
  <c r="F234" i="47"/>
  <c r="F191" i="47"/>
  <c r="F190" i="47"/>
  <c r="F189" i="47"/>
  <c r="F188" i="47"/>
  <c r="F187" i="47"/>
  <c r="F186" i="47"/>
  <c r="F177" i="47"/>
  <c r="F176" i="47"/>
  <c r="F175" i="47"/>
  <c r="F174" i="47"/>
  <c r="F173" i="47"/>
  <c r="F172" i="47"/>
  <c r="F171" i="47"/>
  <c r="F170" i="47"/>
  <c r="F169" i="47"/>
  <c r="F168" i="47"/>
  <c r="F167" i="47"/>
  <c r="F166" i="47"/>
  <c r="F165" i="47"/>
  <c r="F164" i="47"/>
  <c r="F163" i="47"/>
  <c r="F162" i="47"/>
  <c r="F161" i="47"/>
  <c r="F160" i="47"/>
  <c r="F159" i="47"/>
  <c r="F158" i="47"/>
  <c r="F157" i="47"/>
  <c r="F156" i="47"/>
  <c r="F155" i="47"/>
  <c r="F154" i="47"/>
  <c r="F153" i="47"/>
  <c r="F144" i="47"/>
  <c r="F50" i="47"/>
  <c r="F49" i="47"/>
  <c r="F48" i="47"/>
  <c r="F47" i="47"/>
  <c r="F46" i="47"/>
  <c r="F45" i="47"/>
  <c r="F44" i="47"/>
  <c r="F43" i="47"/>
  <c r="F42" i="47"/>
  <c r="F41" i="47"/>
  <c r="F40" i="47"/>
  <c r="F39" i="47"/>
  <c r="F38" i="47"/>
  <c r="F37" i="47"/>
  <c r="F36" i="47"/>
  <c r="F35" i="47"/>
  <c r="F34" i="47"/>
  <c r="F32" i="47"/>
  <c r="G99" i="26"/>
  <c r="G98" i="26"/>
  <c r="G122" i="26"/>
  <c r="G121" i="26"/>
  <c r="F256" i="47" l="1"/>
  <c r="F277" i="47" s="1"/>
  <c r="F193" i="47"/>
  <c r="F273" i="47" s="1"/>
  <c r="F179" i="47"/>
  <c r="F271" i="47" s="1"/>
  <c r="D298" i="16" l="1"/>
  <c r="D294" i="16"/>
  <c r="D293" i="16"/>
  <c r="D292" i="16"/>
  <c r="D291" i="16"/>
  <c r="D290" i="16"/>
  <c r="D278" i="16"/>
  <c r="A278" i="16"/>
  <c r="H270" i="16"/>
  <c r="A270" i="16"/>
  <c r="H268" i="16"/>
  <c r="A268" i="16"/>
  <c r="H263" i="16"/>
  <c r="A263" i="16"/>
  <c r="H261" i="16"/>
  <c r="A258" i="16"/>
  <c r="H256" i="16"/>
  <c r="D255" i="16"/>
  <c r="A243" i="16"/>
  <c r="H241" i="16"/>
  <c r="A241" i="16"/>
  <c r="H239" i="16"/>
  <c r="A239" i="16"/>
  <c r="H237" i="16"/>
  <c r="A237" i="16"/>
  <c r="H235" i="16"/>
  <c r="A235" i="16"/>
  <c r="D228" i="16"/>
  <c r="A228" i="16"/>
  <c r="H225" i="16"/>
  <c r="A225" i="16"/>
  <c r="H223" i="16"/>
  <c r="A223" i="16"/>
  <c r="H222" i="16"/>
  <c r="H221" i="16"/>
  <c r="A221" i="16"/>
  <c r="D212" i="16"/>
  <c r="A212" i="16"/>
  <c r="H209" i="16"/>
  <c r="A209" i="16"/>
  <c r="H208" i="16"/>
  <c r="H207" i="16"/>
  <c r="A207" i="16"/>
  <c r="H205" i="16"/>
  <c r="A205" i="16"/>
  <c r="H203" i="16"/>
  <c r="A203" i="16"/>
  <c r="H201" i="16"/>
  <c r="A201" i="16"/>
  <c r="H196" i="16"/>
  <c r="H195" i="16"/>
  <c r="H194" i="16"/>
  <c r="H193" i="16"/>
  <c r="H192" i="16"/>
  <c r="A192" i="16"/>
  <c r="H190" i="16"/>
  <c r="H184" i="16"/>
  <c r="A184" i="16"/>
  <c r="H182" i="16"/>
  <c r="H176" i="16"/>
  <c r="A176" i="16"/>
  <c r="H174" i="16"/>
  <c r="H169" i="16"/>
  <c r="A169" i="16"/>
  <c r="H168" i="16"/>
  <c r="H167" i="16"/>
  <c r="H162" i="16"/>
  <c r="A162" i="16"/>
  <c r="H161" i="16"/>
  <c r="H160" i="16"/>
  <c r="H159" i="16"/>
  <c r="H157" i="16"/>
  <c r="A157" i="16"/>
  <c r="H155" i="16"/>
  <c r="H149" i="16"/>
  <c r="A149" i="16"/>
  <c r="H147" i="16"/>
  <c r="H141" i="16"/>
  <c r="A141" i="16"/>
  <c r="H139" i="16"/>
  <c r="H134" i="16"/>
  <c r="A134" i="16"/>
  <c r="H132" i="16"/>
  <c r="H127" i="16"/>
  <c r="A127" i="16"/>
  <c r="H125" i="16"/>
  <c r="A120" i="16"/>
  <c r="H118" i="16"/>
  <c r="A113" i="16"/>
  <c r="H112" i="16"/>
  <c r="H111" i="16"/>
  <c r="A111" i="16"/>
  <c r="B111" i="16" s="1"/>
  <c r="D101" i="16"/>
  <c r="A101" i="16"/>
  <c r="H97" i="16"/>
  <c r="A97" i="16"/>
  <c r="H95" i="16"/>
  <c r="A95" i="16"/>
  <c r="H93" i="16"/>
  <c r="A93" i="16"/>
  <c r="H91" i="16"/>
  <c r="A91" i="16"/>
  <c r="H89" i="16"/>
  <c r="A89" i="16"/>
  <c r="H87" i="16"/>
  <c r="A87" i="16"/>
  <c r="H85" i="16"/>
  <c r="A85" i="16"/>
  <c r="H83" i="16"/>
  <c r="A83" i="16"/>
  <c r="D74" i="16"/>
  <c r="A74" i="16"/>
  <c r="H69" i="16"/>
  <c r="H67" i="16"/>
  <c r="H65" i="16"/>
  <c r="H63" i="16"/>
  <c r="H61" i="16"/>
  <c r="H59" i="16"/>
  <c r="H57" i="16"/>
  <c r="A57" i="16"/>
  <c r="D50" i="16"/>
  <c r="A50" i="16"/>
  <c r="H45" i="16"/>
  <c r="D45" i="16"/>
  <c r="A33" i="16"/>
  <c r="H16" i="16"/>
  <c r="A16" i="16"/>
  <c r="H14" i="16"/>
  <c r="A10" i="16"/>
  <c r="B269" i="47"/>
  <c r="B267" i="47"/>
  <c r="B265" i="47"/>
  <c r="B263" i="47"/>
  <c r="F228" i="47"/>
  <c r="F227" i="47"/>
  <c r="F226" i="47"/>
  <c r="F225" i="47"/>
  <c r="F224" i="47"/>
  <c r="F223" i="47"/>
  <c r="F222" i="47"/>
  <c r="F221" i="47"/>
  <c r="F220" i="47"/>
  <c r="F219" i="47"/>
  <c r="F218" i="47"/>
  <c r="F217" i="47"/>
  <c r="F216" i="47"/>
  <c r="F215" i="47"/>
  <c r="F214" i="47"/>
  <c r="F213" i="47"/>
  <c r="F212" i="47"/>
  <c r="F211" i="47"/>
  <c r="F210" i="47"/>
  <c r="F209" i="47"/>
  <c r="F208" i="47"/>
  <c r="F207" i="47"/>
  <c r="F206" i="47"/>
  <c r="F205" i="47"/>
  <c r="F147" i="47"/>
  <c r="F146" i="47"/>
  <c r="F145" i="47"/>
  <c r="F143" i="47"/>
  <c r="F142" i="47"/>
  <c r="F141" i="47"/>
  <c r="F140" i="47"/>
  <c r="F139" i="47"/>
  <c r="F138" i="47"/>
  <c r="F137" i="47"/>
  <c r="F136" i="47"/>
  <c r="F135" i="47"/>
  <c r="F134" i="47"/>
  <c r="F133" i="47"/>
  <c r="F132" i="47"/>
  <c r="F131" i="47"/>
  <c r="F130" i="47"/>
  <c r="F129" i="47"/>
  <c r="F128" i="47"/>
  <c r="F127" i="47"/>
  <c r="F126" i="47"/>
  <c r="F113" i="47"/>
  <c r="F111" i="47"/>
  <c r="F110" i="47"/>
  <c r="F109" i="47"/>
  <c r="F108" i="47"/>
  <c r="F107" i="47"/>
  <c r="F106" i="47"/>
  <c r="F105" i="47"/>
  <c r="F104" i="47"/>
  <c r="F103" i="47"/>
  <c r="F102" i="47"/>
  <c r="F101" i="47"/>
  <c r="F100" i="47"/>
  <c r="F99" i="47"/>
  <c r="F98" i="47"/>
  <c r="F97" i="47"/>
  <c r="F96" i="47"/>
  <c r="F95" i="47"/>
  <c r="F94" i="47"/>
  <c r="F93" i="47"/>
  <c r="F92" i="47"/>
  <c r="F85" i="47"/>
  <c r="F84" i="47"/>
  <c r="F83" i="47"/>
  <c r="F82" i="47"/>
  <c r="F81" i="47"/>
  <c r="F80" i="47"/>
  <c r="F79" i="47"/>
  <c r="F78" i="47"/>
  <c r="F77" i="47"/>
  <c r="F76" i="47"/>
  <c r="F75" i="47"/>
  <c r="F74" i="47"/>
  <c r="F73" i="47"/>
  <c r="F72" i="47"/>
  <c r="F71" i="47"/>
  <c r="F62" i="47"/>
  <c r="F61" i="47"/>
  <c r="F60" i="47"/>
  <c r="F59" i="47"/>
  <c r="F58" i="47"/>
  <c r="F57" i="47"/>
  <c r="F56" i="47"/>
  <c r="F55" i="47"/>
  <c r="F54" i="47"/>
  <c r="F53" i="47"/>
  <c r="F52" i="47"/>
  <c r="F31" i="47"/>
  <c r="F30" i="47"/>
  <c r="F29" i="47"/>
  <c r="F28" i="47"/>
  <c r="F27" i="47"/>
  <c r="C278" i="26"/>
  <c r="A278" i="26"/>
  <c r="C276" i="26"/>
  <c r="A276" i="26"/>
  <c r="C274" i="26"/>
  <c r="A274" i="26"/>
  <c r="C272" i="26"/>
  <c r="A272" i="26"/>
  <c r="C270" i="26"/>
  <c r="A270" i="26"/>
  <c r="C268" i="26"/>
  <c r="A268" i="26"/>
  <c r="C266" i="26"/>
  <c r="A266" i="26"/>
  <c r="C260" i="26"/>
  <c r="A260" i="26"/>
  <c r="C251" i="26"/>
  <c r="A251" i="26"/>
  <c r="G250" i="26"/>
  <c r="G249" i="26"/>
  <c r="G248" i="26"/>
  <c r="G247" i="26"/>
  <c r="G246" i="26"/>
  <c r="G245" i="26"/>
  <c r="G244" i="26"/>
  <c r="G243" i="26"/>
  <c r="G242" i="26"/>
  <c r="G241" i="26"/>
  <c r="G240" i="26"/>
  <c r="G239" i="26"/>
  <c r="G238" i="26"/>
  <c r="G237" i="26"/>
  <c r="G236" i="26"/>
  <c r="G235" i="26"/>
  <c r="G234" i="26"/>
  <c r="G233" i="26"/>
  <c r="G232" i="26"/>
  <c r="G231" i="26"/>
  <c r="G230" i="26"/>
  <c r="G229" i="26"/>
  <c r="G228" i="26"/>
  <c r="G227" i="26"/>
  <c r="G226" i="26"/>
  <c r="G225" i="26"/>
  <c r="G224" i="26"/>
  <c r="G223" i="26"/>
  <c r="G222" i="26"/>
  <c r="G221" i="26"/>
  <c r="G220" i="26"/>
  <c r="G219" i="26"/>
  <c r="G218" i="26"/>
  <c r="G217" i="26"/>
  <c r="G216" i="26"/>
  <c r="G215" i="26"/>
  <c r="G214" i="26"/>
  <c r="G213" i="26"/>
  <c r="G212" i="26"/>
  <c r="G211" i="26"/>
  <c r="G210" i="26"/>
  <c r="G209" i="26"/>
  <c r="G208" i="26"/>
  <c r="G207" i="26"/>
  <c r="G206" i="26"/>
  <c r="G205" i="26"/>
  <c r="G204" i="26"/>
  <c r="G203" i="26"/>
  <c r="G202" i="26"/>
  <c r="G201" i="26"/>
  <c r="G200" i="26"/>
  <c r="G199" i="26"/>
  <c r="G198" i="26"/>
  <c r="G197" i="26"/>
  <c r="G196" i="26"/>
  <c r="G195" i="26"/>
  <c r="G194" i="26"/>
  <c r="G193" i="26"/>
  <c r="G192" i="26"/>
  <c r="G191" i="26"/>
  <c r="G190" i="26"/>
  <c r="G189" i="26"/>
  <c r="G188" i="26"/>
  <c r="G187" i="26"/>
  <c r="G186" i="26"/>
  <c r="G185" i="26"/>
  <c r="G184" i="26"/>
  <c r="G183" i="26"/>
  <c r="G182" i="26"/>
  <c r="G181" i="26"/>
  <c r="G180" i="26"/>
  <c r="G179" i="26"/>
  <c r="G178" i="26"/>
  <c r="G177" i="26"/>
  <c r="G176" i="26"/>
  <c r="G175" i="26"/>
  <c r="G174" i="26"/>
  <c r="G173" i="26"/>
  <c r="G172" i="26"/>
  <c r="G171" i="26"/>
  <c r="G170" i="26"/>
  <c r="G169" i="26"/>
  <c r="G168" i="26"/>
  <c r="G167" i="26"/>
  <c r="G166" i="26"/>
  <c r="C162" i="26"/>
  <c r="A162" i="26"/>
  <c r="G160" i="26"/>
  <c r="G159" i="26"/>
  <c r="G158" i="26"/>
  <c r="G157" i="26"/>
  <c r="G151" i="26"/>
  <c r="G150" i="26"/>
  <c r="G149" i="26"/>
  <c r="A149" i="26"/>
  <c r="G147" i="26"/>
  <c r="G146" i="26"/>
  <c r="C141" i="26"/>
  <c r="A141" i="26"/>
  <c r="G139" i="26"/>
  <c r="G138" i="26"/>
  <c r="G137" i="26"/>
  <c r="G134" i="26"/>
  <c r="G132" i="26"/>
  <c r="A132" i="26"/>
  <c r="A137" i="26" s="1"/>
  <c r="G130" i="26"/>
  <c r="G129" i="26"/>
  <c r="G128" i="26"/>
  <c r="C124" i="26"/>
  <c r="A124" i="26"/>
  <c r="G118" i="26"/>
  <c r="A118" i="26"/>
  <c r="G116" i="26"/>
  <c r="G115" i="26"/>
  <c r="C110" i="26"/>
  <c r="A110" i="26"/>
  <c r="G108" i="26"/>
  <c r="G107" i="26"/>
  <c r="G106" i="26"/>
  <c r="G105" i="26"/>
  <c r="G104" i="26"/>
  <c r="G103" i="26"/>
  <c r="G102" i="26"/>
  <c r="G101" i="26"/>
  <c r="G96" i="26"/>
  <c r="G95" i="26"/>
  <c r="A95" i="26"/>
  <c r="A101" i="26" s="1"/>
  <c r="G93" i="26"/>
  <c r="G92" i="26"/>
  <c r="C87" i="26"/>
  <c r="A87" i="26"/>
  <c r="G85" i="26"/>
  <c r="G84" i="26"/>
  <c r="G83" i="26"/>
  <c r="G82" i="26"/>
  <c r="G81" i="26"/>
  <c r="G80" i="26"/>
  <c r="G79" i="26"/>
  <c r="G78" i="26"/>
  <c r="G77" i="26"/>
  <c r="G76" i="26"/>
  <c r="A76" i="26"/>
  <c r="A82" i="26" s="1"/>
  <c r="G75" i="26"/>
  <c r="G74" i="26"/>
  <c r="G73" i="26"/>
  <c r="G72" i="26"/>
  <c r="C69" i="26"/>
  <c r="A69" i="26"/>
  <c r="G67" i="26"/>
  <c r="G66" i="26"/>
  <c r="G65" i="26"/>
  <c r="G64" i="26"/>
  <c r="G62" i="26"/>
  <c r="G61" i="26"/>
  <c r="G60" i="26"/>
  <c r="G59" i="26"/>
  <c r="G58" i="26"/>
  <c r="G57" i="26"/>
  <c r="G56" i="26"/>
  <c r="G55" i="26"/>
  <c r="G54" i="26"/>
  <c r="G53" i="26"/>
  <c r="G52" i="26"/>
  <c r="G51" i="26"/>
  <c r="G50" i="26"/>
  <c r="G49" i="26"/>
  <c r="G48" i="26"/>
  <c r="G47" i="26"/>
  <c r="A47" i="26"/>
  <c r="G46" i="26"/>
  <c r="G45" i="26"/>
  <c r="G44" i="26"/>
  <c r="G43" i="26"/>
  <c r="C40" i="26"/>
  <c r="A40" i="26"/>
  <c r="G38" i="26"/>
  <c r="G37" i="26"/>
  <c r="G36" i="26"/>
  <c r="G35" i="26"/>
  <c r="G34" i="26"/>
  <c r="G33" i="26"/>
  <c r="G32" i="26"/>
  <c r="G31" i="26"/>
  <c r="G30" i="26"/>
  <c r="G29" i="26"/>
  <c r="G28" i="26"/>
  <c r="G27" i="26"/>
  <c r="G26" i="26"/>
  <c r="G25" i="26"/>
  <c r="G24" i="26"/>
  <c r="G23" i="26"/>
  <c r="G22" i="26"/>
  <c r="G21" i="26"/>
  <c r="G20" i="26"/>
  <c r="G19" i="26"/>
  <c r="G18" i="26"/>
  <c r="G17" i="26"/>
  <c r="G16" i="26"/>
  <c r="G15" i="26"/>
  <c r="G14" i="26"/>
  <c r="G13" i="26"/>
  <c r="G12" i="26"/>
  <c r="A12" i="26"/>
  <c r="A21" i="26" s="1"/>
  <c r="G11" i="26"/>
  <c r="G10" i="26"/>
  <c r="G9" i="26"/>
  <c r="G8" i="26"/>
  <c r="C25" i="36"/>
  <c r="A25" i="36"/>
  <c r="G17" i="36"/>
  <c r="G25" i="36" s="1"/>
  <c r="A14" i="36"/>
  <c r="G13" i="36"/>
  <c r="G11" i="36"/>
  <c r="G10" i="36"/>
  <c r="A158" i="26" l="1"/>
  <c r="A153" i="26"/>
  <c r="B113" i="16"/>
  <c r="B85" i="16"/>
  <c r="B10" i="16"/>
  <c r="B18" i="16"/>
  <c r="B223" i="16"/>
  <c r="B268" i="16"/>
  <c r="B134" i="16"/>
  <c r="B221" i="16"/>
  <c r="H50" i="16"/>
  <c r="H290" i="16" s="1"/>
  <c r="H74" i="16"/>
  <c r="H291" i="16" s="1"/>
  <c r="H228" i="16"/>
  <c r="H294" i="16" s="1"/>
  <c r="H101" i="16"/>
  <c r="H292" i="16" s="1"/>
  <c r="B91" i="16"/>
  <c r="H278" i="16"/>
  <c r="H298" i="16" s="1"/>
  <c r="B201" i="16"/>
  <c r="B97" i="16"/>
  <c r="B207" i="16"/>
  <c r="H212" i="16"/>
  <c r="H293" i="16" s="1"/>
  <c r="F148" i="47"/>
  <c r="F269" i="47" s="1"/>
  <c r="F64" i="47"/>
  <c r="F265" i="47" s="1"/>
  <c r="F87" i="47"/>
  <c r="F267" i="47" s="1"/>
  <c r="F230" i="47"/>
  <c r="F275" i="47" s="1"/>
  <c r="G162" i="26"/>
  <c r="G276" i="26" s="1"/>
  <c r="G69" i="26"/>
  <c r="G266" i="26" s="1"/>
  <c r="G87" i="26"/>
  <c r="G268" i="26" s="1"/>
  <c r="G110" i="26"/>
  <c r="G270" i="26" s="1"/>
  <c r="G141" i="26"/>
  <c r="G274" i="26" s="1"/>
  <c r="A53" i="26"/>
  <c r="A58" i="26" s="1"/>
  <c r="A65" i="26" s="1"/>
  <c r="G124" i="26"/>
  <c r="G272" i="26" s="1"/>
  <c r="G251" i="26"/>
  <c r="G278" i="26" s="1"/>
  <c r="G40" i="26"/>
  <c r="G260" i="26" s="1"/>
  <c r="G262" i="26" s="1"/>
  <c r="B127" i="16"/>
  <c r="B141" i="16"/>
  <c r="B157" i="16"/>
  <c r="B235" i="16"/>
  <c r="B258" i="16"/>
  <c r="B16" i="16"/>
  <c r="B87" i="16"/>
  <c r="B203" i="16"/>
  <c r="B241" i="16"/>
  <c r="B270" i="16"/>
  <c r="B93" i="16"/>
  <c r="B225" i="16"/>
  <c r="A26" i="26"/>
  <c r="A106" i="26"/>
  <c r="B57" i="16"/>
  <c r="B83" i="16"/>
  <c r="B169" i="16"/>
  <c r="B184" i="16"/>
  <c r="B209" i="16"/>
  <c r="B237" i="16"/>
  <c r="B263" i="16"/>
  <c r="B176" i="16"/>
  <c r="A171" i="26"/>
  <c r="B33" i="16"/>
  <c r="B89" i="16"/>
  <c r="B149" i="16"/>
  <c r="B205" i="16"/>
  <c r="B243" i="16"/>
  <c r="B192" i="16"/>
  <c r="A59" i="16"/>
  <c r="B95" i="16"/>
  <c r="B120" i="16"/>
  <c r="G27" i="36"/>
  <c r="B162" i="16"/>
  <c r="B239" i="16"/>
  <c r="G29" i="36" l="1"/>
  <c r="G12" i="6" s="1"/>
  <c r="G300" i="16"/>
  <c r="F283" i="47"/>
  <c r="G280" i="26"/>
  <c r="G281" i="26" s="1"/>
  <c r="A31" i="26"/>
  <c r="A36" i="26" s="1"/>
  <c r="A61" i="16"/>
  <c r="A63" i="16" s="1"/>
  <c r="A65" i="16" s="1"/>
  <c r="A67" i="16" s="1"/>
  <c r="A69" i="16" s="1"/>
  <c r="A179" i="26"/>
  <c r="B59" i="16"/>
  <c r="G30" i="36" l="1"/>
  <c r="G31" i="36" s="1"/>
  <c r="H301" i="16"/>
  <c r="H302" i="16" s="1"/>
  <c r="G14" i="6"/>
  <c r="B69" i="16"/>
  <c r="B61" i="16"/>
  <c r="B63" i="16"/>
  <c r="G15" i="6"/>
  <c r="F284" i="47"/>
  <c r="F285" i="47" s="1"/>
  <c r="A187" i="26"/>
  <c r="A195" i="26" s="1"/>
  <c r="G13" i="6"/>
  <c r="G282" i="26"/>
  <c r="G283" i="26" s="1"/>
  <c r="B67" i="16"/>
  <c r="B65" i="16"/>
  <c r="G17" i="6" l="1"/>
  <c r="G18" i="6" s="1"/>
  <c r="G19" i="6" s="1"/>
  <c r="A203" i="26"/>
  <c r="A212" i="26" s="1"/>
  <c r="A220" i="26" s="1"/>
  <c r="A228" i="26" s="1"/>
  <c r="A236" i="26" s="1"/>
  <c r="A244" i="26" l="1"/>
</calcChain>
</file>

<file path=xl/sharedStrings.xml><?xml version="1.0" encoding="utf-8"?>
<sst xmlns="http://schemas.openxmlformats.org/spreadsheetml/2006/main" count="1526" uniqueCount="988">
  <si>
    <t>Građevina:</t>
  </si>
  <si>
    <t>OPĆINA SUTIVAN</t>
  </si>
  <si>
    <t>oznaka projekta:</t>
  </si>
  <si>
    <t>Trg dr. Franje Tuđmana 1, 21403 Sutivan</t>
  </si>
  <si>
    <t>ZOP: ODS</t>
  </si>
  <si>
    <t>Na svaku stavku odnose se i GLAVNI OPĆI UVJETI, i OPĆI UVJETI PO GRUPAMA RADOVA</t>
  </si>
  <si>
    <t>R.b.</t>
  </si>
  <si>
    <t>Opis stavke</t>
  </si>
  <si>
    <t>Jed. mjere</t>
  </si>
  <si>
    <t>Količina</t>
  </si>
  <si>
    <t>Jed. cijena</t>
  </si>
  <si>
    <t>Iznos</t>
  </si>
  <si>
    <t>kom</t>
  </si>
  <si>
    <t>UKUPNO:</t>
  </si>
  <si>
    <t xml:space="preserve"> </t>
  </si>
  <si>
    <t>REKAPITULACIJA:</t>
  </si>
  <si>
    <t>A</t>
  </si>
  <si>
    <t>B</t>
  </si>
  <si>
    <t>PDV:</t>
  </si>
  <si>
    <t>SVEUKUPNO:</t>
  </si>
  <si>
    <t>Projektant:</t>
  </si>
  <si>
    <t>A)</t>
  </si>
  <si>
    <t>JAKA STRUJA</t>
  </si>
  <si>
    <t>1.</t>
  </si>
  <si>
    <t>2.</t>
  </si>
  <si>
    <t>3.</t>
  </si>
  <si>
    <t>4.</t>
  </si>
  <si>
    <t>B)</t>
  </si>
  <si>
    <t>SLABA STRUJA</t>
  </si>
  <si>
    <t>6.</t>
  </si>
  <si>
    <t>Razdjelnici (O)</t>
  </si>
  <si>
    <t>Kabeli (O)</t>
  </si>
  <si>
    <t>Unutarnja i vanjska rasvjeta (O)</t>
  </si>
  <si>
    <t>Utičnice, izvodi, priključci, ostala oprema (O)</t>
  </si>
  <si>
    <t>Sustav zaštite od udara munje (O)</t>
  </si>
  <si>
    <t>Telefonska instalacija (O)</t>
  </si>
  <si>
    <t>Opće upute vezane uz troškovnik</t>
  </si>
  <si>
    <t>Cijena za svaku stavku ovog troškovnika mora obuhvatiti dobavu, montažu, spajanje, uzemljenje ako je potrebno i sve ostale radove do dovođenja u stanje pune funkcionalnosti</t>
  </si>
  <si>
    <t>U cijenu je potrebno ukalkulirati sav potreban spojni, montažni, opjesni, pridržni i ostali materijal potreban za potpuno funkcioniranje</t>
  </si>
  <si>
    <t>Prije davanja konačne ponude obvezno izvršiti upoznavanje sa predmetnom projektnom dokumentacijom (tehnički opis, nacrti) te tražiti eventualna pojašnjenja prije zaključivanja ponude</t>
  </si>
  <si>
    <t>Izvođač je dužan uskladiti projektnu dokumentaciju sa stvarno izvedenim stanjem, te istu s izmjenama isporučiti Investitoru u jednom primjerku</t>
  </si>
  <si>
    <t>Rezanje kabela izvodoti na licu mjesta nakon izmjere stvarnih dužina trase, naročito u slučajevima kabela većih presjeka</t>
  </si>
  <si>
    <t>Tekstove natpisnih pločica usuglasiti sa tehnologom i projektantom</t>
  </si>
  <si>
    <t>Sve kabele označiti odgovarajućim oznakama na oba kraja</t>
  </si>
  <si>
    <t>Sve razdjelnike opremit ladicom za prihvat jednopolne sheme, te u istu ubaciti jednopolnu shemu izvedenog stanja razdjelnika.</t>
  </si>
  <si>
    <t>Oznake razdjelnika, natpisne pločice te sve ostale natpise na vratima izvesti graviranim plastičnim pločicama</t>
  </si>
  <si>
    <t>Stavke građevinskih radova obuhvaćaju kompletan rad, materijal i obveze izvođača radova. Sve radove mora se raditi u skladu sa projektnom dokumentacijom te uputama i zahtjevima nadzornog inženjera.</t>
  </si>
  <si>
    <t>Svi iskopi kanala vrše se ručno ili strojno sa vertiklano zasječenim stijenkama. Zatrpavanje slojeva uz obavezno strojno nabijanje. Svaka stavka ovog troškovnika obuhvaća iskop, zatrpavanje, nabijanje, dobavu novog i odvoz neiskorištenog materijala.</t>
  </si>
  <si>
    <t>Za svu ugrađenu opremu, izvedene radove, obavljena mjerenja i ispitivanja potrebno je ishoditi ateste, mišljenja i potvrde o kvalitei, odnosno usklađenosti sa Hrvatskom zakonskom regulativom i pravilima struke</t>
  </si>
  <si>
    <t>Stavka</t>
  </si>
  <si>
    <t>Poz.</t>
  </si>
  <si>
    <t>jed.
mjere</t>
  </si>
  <si>
    <t>količina</t>
  </si>
  <si>
    <t>jed.
cijena</t>
  </si>
  <si>
    <t>ukupno</t>
  </si>
  <si>
    <t>Sve stavke uključuju kompletno ožičene i ispitane razdjelnike, dopremljene, montirane i spojene na mjestu ugradnje. Svaki razdjelnik opremljen je ladicom za smještaj jednopolne sheme u koju obvezno treba uložiti jednopolnu shemu izvedenog stanja svakog pripadajućeg razdjelnika</t>
  </si>
  <si>
    <t>Ponuđaču je ostavljena sloboda da, u dogovoru s investitorom, ponudi opremu koja zadovoljava navedene tehničke karakteristike.</t>
  </si>
  <si>
    <t>komplet</t>
  </si>
  <si>
    <t>Svu demontiranu opremu potrebno je zapisnički registrirati i predati investitoru ili propisno deponirati</t>
  </si>
  <si>
    <t>Kod demontaže brojila  demontažu je potrebno najaviti HEP-u i sačuvati plombe.</t>
  </si>
  <si>
    <t xml:space="preserve">Demotaža zatečenog brojila i razdjelnika zajedno sa svom sklonom opremom. </t>
  </si>
  <si>
    <t>KPMO</t>
  </si>
  <si>
    <t>Kućni priključno mjerni ormar</t>
  </si>
  <si>
    <t>Ormarić za podžbuknu ugradnju s dvoja vrata opremljena bravicama. Sva vrata opremljena prozorčićem. Dimenzije ormara (540x720x200mm - ŠxVxD)</t>
  </si>
  <si>
    <t>- odvodnik prenapona  3P; 1,5kV; 50kA, 400V.</t>
  </si>
  <si>
    <t>- nosač cilindričnog rastalnog osigurača s tri uloška gL/gG 22x58 32A</t>
  </si>
  <si>
    <t>- nosač cilindričnog rastalnog osigurača s jednim uloškom gL/22x58 gG 50A, NF C 63-211, IEC 269-2</t>
  </si>
  <si>
    <t>- nosač cilindričnih rastalnih osigurača s tri uloška 22x58 gL/gG 50A, NF C 63-211, IEC 269-2</t>
  </si>
  <si>
    <t>- obračunsko brojilo za direktno mjerenje, 1F (1x230V), 4T, 5-60A s ugrađeni MTU prijemnikom i LCD displayem, IP51</t>
  </si>
  <si>
    <t>- obračunsko brojilo za direktno mjerenje, 3F (3x230/400V), 4T, 5-60A s ugrađeni MTU prijemnikom i LCD displayem, IP51</t>
  </si>
  <si>
    <t>Razdjelnik kompletno ožičen i ispitan, sa svim sitnim nespecificiranim spojnim i montažnim priborom i materijalom.</t>
  </si>
  <si>
    <t>NAPOMENA:</t>
  </si>
  <si>
    <t xml:space="preserve"> -  radove na rekonstrukciji priključka građevine izvodi HEP.</t>
  </si>
  <si>
    <t>- auto. prekidač (0,5-63A), 1P, 10A, prekidna moć prema IEC 947-2 10kA, standardna karakteristika (prag prorade (5-10)  In)</t>
  </si>
  <si>
    <t>- auto. prekidač (0,5-63A), 1P, 16A, prekidna moć prema IEC 947-2 10kA, standardna karakteristika (prag prorade (5-10)  In)</t>
  </si>
  <si>
    <t>- auto. prekidač (0,5-63A), 1P, 16A, prekidna moć prema IEC 947-2 10kA, troma karakteristika (prag prorade (10-14)  In)</t>
  </si>
  <si>
    <t>- kombinacija auto. prekidača i strujne zaštitne sklopke, 1P+N, 16/0,03A, standardna karakteristika (prag prorade (5-10)In)</t>
  </si>
  <si>
    <t>- sabirnica N</t>
  </si>
  <si>
    <t>- sabirnica PE</t>
  </si>
  <si>
    <t>- sitni spojni i montažni pribor</t>
  </si>
  <si>
    <t xml:space="preserve">Razdjelnik kompletno ožičen i ispitan, sa svim sitnim nespecificiranim spojnim i montažnim priborom i materijalom. </t>
  </si>
  <si>
    <t>- radove vezane uz rekonstrukciju priključka građevine na NN mrežu izvodi nadležno elektrodistributivno poduzeće</t>
  </si>
  <si>
    <t>Dobava, polaganje i spajanje</t>
  </si>
  <si>
    <t xml:space="preserve">Energetski NN kabel, tip NYY-J 5x10mm2 </t>
  </si>
  <si>
    <t>m</t>
  </si>
  <si>
    <t xml:space="preserve">Instalacijski NN kabel, tip NYM-J 3x2,5mm2. </t>
  </si>
  <si>
    <t xml:space="preserve">Instalacijski NN kabel, tip NYM-J 3x1,5mm2. </t>
  </si>
  <si>
    <t xml:space="preserve">Instalacijski NN kabel, tip NYM-J 5x1,5mm2. </t>
  </si>
  <si>
    <t xml:space="preserve">Finožični vodič H07V-K 1x10mm2 </t>
  </si>
  <si>
    <t>Dobava svih atesta i protokola ugrađenih kabela.</t>
  </si>
  <si>
    <t>Sitni spojni i montažni pribor i materijal, stopice, kabelske oznake.</t>
  </si>
  <si>
    <t>- rekonstrukciju priključka građevine na NN mrežu izvodi nadležno elektrodistributivno poduzeće</t>
  </si>
  <si>
    <t xml:space="preserve">Sve niže navedene stavke uključuju dobavu i montažu opreme. </t>
  </si>
  <si>
    <t>2</t>
  </si>
  <si>
    <t>Sve niže navedene stavke uključuju dobavu, montažu i spajanje opreme.</t>
  </si>
  <si>
    <t>Predviđen je modularni program sklopki i utičnica, a ponuđaču je ostavljena sloboda da, u dogovoru s investitorom, ponudi opremu koja zadovoljava navedene tehničke karakteristike.</t>
  </si>
  <si>
    <t>Obična sklopka za rasvjetu. Komplet se sastoji od:</t>
  </si>
  <si>
    <t>- ugradna kutija fi60</t>
  </si>
  <si>
    <t>- nosač 2 modula</t>
  </si>
  <si>
    <t>- sklopka, 1P, 10A, obična, široka,  bijela</t>
  </si>
  <si>
    <t>- okvir jednostruki</t>
  </si>
  <si>
    <t>Komplet sklopki za rasvjetu. Komplet se sastoji od:</t>
  </si>
  <si>
    <t>- sklopka, 1P, 10A, izmjenična, uska</t>
  </si>
  <si>
    <t>Komplet sklopki s indikatorima. Komplet se sastoji od:</t>
  </si>
  <si>
    <t>- sklopka, 1P, 10A, uska s indikatorom i simbolom ventilatora</t>
  </si>
  <si>
    <t>- sklopka, 1P, 16A, uska s indikatorom i simbolom el.grijalice vode</t>
  </si>
  <si>
    <t xml:space="preserve">Komplet sklopki s indikatorima. </t>
  </si>
  <si>
    <t>Detektor pokreta za stropnu montažu, IP20, osjetljivost 10-1000lx, kut pokrivanja 360°.</t>
  </si>
  <si>
    <t>PRIKLJUČNICE</t>
  </si>
  <si>
    <t>Priključnica. Komplet se sastoji od:</t>
  </si>
  <si>
    <t>- shuko priključnica, 2P+PE, 16A</t>
  </si>
  <si>
    <t>Priključnica obična.</t>
  </si>
  <si>
    <t>Priključna garnitura. Komplet se sastoji od:</t>
  </si>
  <si>
    <t>- ugradna 6 modula (3 elementa)</t>
  </si>
  <si>
    <t>- nosač 6 modula</t>
  </si>
  <si>
    <t>- okvir za 6 modula (3 elementa)</t>
  </si>
  <si>
    <t xml:space="preserve">Izrada izvoda za napajanje: </t>
  </si>
  <si>
    <t>- el.grijalice vode</t>
  </si>
  <si>
    <t>- ventilatora</t>
  </si>
  <si>
    <t>- komunikacijskog ormara</t>
  </si>
  <si>
    <t>Zaštitne instalacijske cijevi i kutije</t>
  </si>
  <si>
    <t>Dobava i montaža rebraste, zaštitne cijevi CS50</t>
  </si>
  <si>
    <t>Dobava i montaža rebraste, zaštitne cijevi CS20</t>
  </si>
  <si>
    <t>Dobava i ugradnja podžbukne razvodne kutije O80 s poklopcem.</t>
  </si>
  <si>
    <t>Sitni spojni i montažni pribor i materijal.</t>
  </si>
  <si>
    <t>Ispitivanje instalacije, te izdavanje svih potrebnih atesta, ispitnih protokola i certifikata.</t>
  </si>
  <si>
    <t>m3</t>
  </si>
  <si>
    <t>Kutija (razvodnica) za izjednačenje potencijala.</t>
  </si>
  <si>
    <t>Vodič za izjednačenje potencijala, tipa H07V-K 1x4mm2. Prosječno se po izvodu polaže 1,5m. Komplet sa završnom stopicama (obujmicama), vijcima i maticama.</t>
  </si>
  <si>
    <t>ITO</t>
  </si>
  <si>
    <t>Radovi na rekonstrukciji postojećeg priključka uključuju polaganje novog kabela od postojećeg ITO ormarića do planirane pozicije komunikacijskog ormariča. Stavka uključuje dobavu i montažu odgovarajućeg kabela. Tip kabela i duljina utvrđuju se na terenu.</t>
  </si>
  <si>
    <t>Mrežni kabel U/FTP Cat6 (FRNC-C)</t>
  </si>
  <si>
    <t>Zaštitna rebrasta cijev CS16</t>
  </si>
  <si>
    <t>Ormarić za zidnu montažu dimenzija 635(12U)x600x395mm (VxŠxD). Komplet sa svim stranicama i prozirnim vratima. U ormar se ugrađuje slijedeća oprema:</t>
  </si>
  <si>
    <t>- modul upravljanja ventilacijom ormara</t>
  </si>
  <si>
    <t>- modul ventilacije (horizontalni) devet ventilatora (1U)</t>
  </si>
  <si>
    <t>- modul napajanja s prenaponskom zaštitom i 7 shuko utičnica (1U)</t>
  </si>
  <si>
    <t>- prespojni "patch panel", 24-portni, UTP Cat6, RJ45</t>
  </si>
  <si>
    <t>- modul vodilica kabela (1U)</t>
  </si>
  <si>
    <t>- slijepe ploče 2U</t>
  </si>
  <si>
    <t>- prespojni "patch" kabel UTP Cat6, 2xRJ45, 2m</t>
  </si>
  <si>
    <t>- sitni spojni i montažni pribor i materijal (vijci, matice), uzemljenje ormara, natpisne pločice</t>
  </si>
  <si>
    <t>NAPOMENA: troškovnikom nije obuhvaćena aktivna oprema za montažu u ormar (telefonska centrala, switchevi, routeri, modemi i slično). Navedena oprema u opsegu je isporuke izvođača strukturnog kabliranja, a u dogovoru sa Naručiteljem.</t>
  </si>
  <si>
    <t>Ormarić sa svom navedenom opremom.</t>
  </si>
  <si>
    <t>Dobava, montaža i spajanje uređaja za besprekidno napajanje (UPS) slijedećih karakteristika:
- ulaz 1x230V, 50Hz; izlaz 1x230V, 50Hz
- nazivna snaga 1,2kVA (0,9kW)
- vrijeme autonomije: 10min kod 70% opterećenja, 15min kod 50% opterećenja</t>
  </si>
  <si>
    <t xml:space="preserve">- dozvoljeno preopterećenje: 110% trajno, 130%-12s, &gt;130%-1,5s
- hermetički zatvorene baterije u jedinstvenom kućištu uređaja 86,5(2U)x438x654,2mm (VxŠxD) ("rack 19'')
</t>
  </si>
  <si>
    <t>- ugrađen ručni by-pass za održavanje
- izlaz za daljinsku signalizaciju alarma</t>
  </si>
  <si>
    <t xml:space="preserve">UPS uređaj za ugradnju u 19'' ormar. </t>
  </si>
  <si>
    <t xml:space="preserve">Pristupna točka (access point). Domet 183m, pasivni POE, 24V, 0,5A, PoE adapter, 1x10/100/1000 Ethernet Port, 1xDual-Band Antena, Tri-Polarity, 2,4GHz:3dBi, 5GHz:6dBi, 200+ concurrent clients. </t>
  </si>
  <si>
    <t>OSTALO</t>
  </si>
  <si>
    <t>Ostali sitni nepredviđeni spojni i montažni pribor i materijal te manji montažni radovi.</t>
  </si>
  <si>
    <t>Parametriranje sustava, pripremni i završni radovi, ispitivanje instalacije, puštanje u pogon, usmena i pismena uputstva, izdavanje propisanih atesta, certifikata, uvjerenja i knjige pregleda.</t>
  </si>
  <si>
    <t>- aktivna oprema za ugradnju u komunikacijske ormare (modemi, switchevi, routeri i sl,..) nije predmet ovog troškovnika i ovisi isključivo o potrebama i željama korisnika</t>
  </si>
  <si>
    <t>- RJ45 priključnice specificirane su u troškovniku jake struje. Sve predmetne priključnice moraju biti kategorije Cat 6.</t>
  </si>
  <si>
    <t xml:space="preserve">- sve komunikacijske kabele završiti u komunikacijskim ormarićima </t>
  </si>
  <si>
    <t>Demotaža zatečenog brojila i razdjelnika Općine zajedno sa svom sklopnom opremom. Demontira se:</t>
  </si>
  <si>
    <t>- trofazno brojilo i razdjelnik</t>
  </si>
  <si>
    <t>Priključak Općine na novi KPMO</t>
  </si>
  <si>
    <t>R/O</t>
  </si>
  <si>
    <t>Razdjelni ormar općine</t>
  </si>
  <si>
    <t>Razdjelnik, tipski, od PVC mase za podžbuknu montažu  2 reda  po 18 modula sa neprozirnim vratima. Dimenzije kade razdjelnika 486x630x86 (ŠxVxD), tip kao Pragma plus. U razdjelnik se ugrađuje slijedeća oprema:</t>
  </si>
  <si>
    <t xml:space="preserve">- ograničavalo strujnog opterećenja (limitator-prema zatečenom stanju) </t>
  </si>
  <si>
    <t>- zaštitna sklopka diferencijalne struje, 4P, 40/0,3A</t>
  </si>
  <si>
    <t>Demontaža zatečenih rasvjetnih tijela. Demontira se cca 30 rasvjetnih tijela. Svu demontiranu opremu potrebno je zapisnički evidentirati i predati investitoru ili deponirati.</t>
  </si>
  <si>
    <t>1</t>
  </si>
  <si>
    <t xml:space="preserve">Ugradni okrugli LED panel snage 23W, 2677lm, 4000K, s PMMA optikom, CRI 80, IP44 </t>
  </si>
  <si>
    <t xml:space="preserve">Ugradni okrugli LED panel snage 15W, 1740lm,  4000K, s PMMA optikom, CRI 80, IP44 </t>
  </si>
  <si>
    <t>Stropna ugradna LED svjetiljka s aluminijskim kućištem i PMMA difuzorom, s optikom protiv blještanja UGR&lt;19, dimenzija 595mmx595mm (±5%), snage 33W, svjetlosni tok svjetiljke 3200lm, CRI≥80, 4000K, zaštite IP20, IK03, CLII, životni vijek  svjetiljke minimalno 50.000 sati pri 70% svjetlosnog toka.</t>
  </si>
  <si>
    <t>Stropna ugradna LED svjetiljka s aluminijskim kućištem i PMMA difuzorom, s optikom protiv blještanja UGR&lt;19, dimenzija 1195mmx295mm (±5%), snage 33W, svjetlosni tok svjetiljke 3200lm, CRI≥80, 4000K, zaštite IP20, IK03, CLII, životni vijek  svjetiljke minimalno 50.000 sati pri 70% svjetlosnog toka.</t>
  </si>
  <si>
    <t>Stropna svjetiljka za viseću montažu. Svjetiljka s LED izvorom (direktono i indirektno osvjetljenje) 29+26W, kućište od ekstrudiranog aluminija,  satinirani opalni PMMA difuzorom.  Optika protiv blještanja UGR&lt;19, CRI&gt;80. Dimenzije 1679x308x45mm, svjetlosni tok svjetiljke 2800+2550lm, 4000K, zaštita IP40, životni vijek  svjetiljke minimalno 50.000 sati pri 70% svjetlosnog toka.</t>
  </si>
  <si>
    <t xml:space="preserve">Ugradna sigurnosna svjetiljka autonomije 3h, u pripravnom spoju, 100lm, CLI, IP42. Komplet s pripadnom ugradnom kutijom i sitnim montažnim priborom.  </t>
  </si>
  <si>
    <t xml:space="preserve">Nadgradna sigurnosna svjetiljka autonomije 3h, u trajnom spoju, 100lm, CLII, IP42. Komplet sa sitnim montažnim priborom i naljepnicom IZLAZ. </t>
  </si>
  <si>
    <t>Demontaža zatečenih sklopnih i priključnih garnitura. Demontira se cca 40 sklopki i utičnica. Svu demontiranu opremu zapisnički evidentirati i predati investitoru ili deponirati</t>
  </si>
  <si>
    <t xml:space="preserve">Obična sklopka. </t>
  </si>
  <si>
    <t>Izmjenična sklopka za rasvjetu. Komplet se sastoji od:</t>
  </si>
  <si>
    <t>- sklopka, 1P, 10A, izmjenična, široka,  bijela</t>
  </si>
  <si>
    <t>Izmjenična sklopka.</t>
  </si>
  <si>
    <t>- sklopka, 1P, 10A, obična, uska</t>
  </si>
  <si>
    <t xml:space="preserve">Komplet sklopki. </t>
  </si>
  <si>
    <t>- ugradna kutija 4 modula</t>
  </si>
  <si>
    <t>- nosač 4 modula</t>
  </si>
  <si>
    <t>- okvir 4 modula</t>
  </si>
  <si>
    <t>Komplet sklopki.</t>
  </si>
  <si>
    <t xml:space="preserve">Priključna garnitura. </t>
  </si>
  <si>
    <t>- ugradna 4 modula (2 elementa)</t>
  </si>
  <si>
    <t>- RJ45 priključnica, Cat6, jednostruka</t>
  </si>
  <si>
    <t>- okvir za 4 modula (2 elementa)</t>
  </si>
  <si>
    <t>- vanjskih jedinica klima sustava (zamjena postojećeih kabela)</t>
  </si>
  <si>
    <t>Zaštitna rebrasta cijev CS32</t>
  </si>
  <si>
    <t>KO/O</t>
  </si>
  <si>
    <t>Komunikacijski ormar objekta</t>
  </si>
  <si>
    <t>- (UPS uređaj - definiran stavkom 6.6)</t>
  </si>
  <si>
    <t>REKAPITULACIJA</t>
  </si>
  <si>
    <t>25% PDV [kn]:</t>
  </si>
  <si>
    <t>SVEUKUPNO [kn]:</t>
  </si>
  <si>
    <t>2) PROSTORI OPĆINE</t>
  </si>
  <si>
    <t>UKUPNO 2) [kn]:</t>
  </si>
  <si>
    <t>Denis Peruzović, d.i.s.</t>
  </si>
  <si>
    <t>NAPOMENA ZA IZRADU PONUDA PREMA PRILOŽENOM TROŠKOVNIKU</t>
  </si>
  <si>
    <t xml:space="preserve">Oprema koja je navedena u troškovniku je osnova za nuđenje. Moguće je ponuditi i zamjensku </t>
  </si>
  <si>
    <r>
      <t xml:space="preserve">opremu </t>
    </r>
    <r>
      <rPr>
        <b/>
        <sz val="11"/>
        <rFont val="Arial"/>
        <family val="2"/>
        <charset val="238"/>
      </rPr>
      <t>MINIMALNO JEDNAKIH ili BOLJIH TEHNIČKIH KARAKTERISTIKA</t>
    </r>
    <r>
      <rPr>
        <sz val="11"/>
        <rFont val="Arial"/>
        <family val="2"/>
        <charset val="238"/>
      </rPr>
      <t xml:space="preserve">. Ukoliko se nudi </t>
    </r>
  </si>
  <si>
    <t xml:space="preserve">zamjenska oprema potrebno je kao prilog PONUDI dati i fotokopiju tehničkih karakteristika iz </t>
  </si>
  <si>
    <t xml:space="preserve">važećeg kataloga na Hrvatskom jeziku. Provjeru eventualnih usporednih tehničkih podataka </t>
  </si>
  <si>
    <t>najpovoljnije ponude obaviti će Projektant</t>
  </si>
  <si>
    <t>PONUDBENI TROŠKOVNIK</t>
  </si>
  <si>
    <t>- dobave i ugradnje:</t>
  </si>
  <si>
    <t xml:space="preserve">Opis stavke </t>
  </si>
  <si>
    <t>mjera</t>
  </si>
  <si>
    <t>jed.cijena</t>
  </si>
  <si>
    <t>Dobava i ugradnja polipropilenskih EKO vodovodnih cijevi (PP-R i  system) sa svim spojnim komadima NP 16,
 spajanje fusijskim spojevima i elektrofusijskim spojnicama. Obračun po ugrađenom dužnom metru. Cijevi  položene u šlicevima izoliraju se zaštitnom izolacijom, a šlic se nakon montaže zatvara.</t>
  </si>
  <si>
    <t>- HLADNA VODA, TOPLA VODA</t>
  </si>
  <si>
    <t>NO15</t>
  </si>
  <si>
    <t>m'</t>
  </si>
  <si>
    <t>NO20</t>
  </si>
  <si>
    <t>NO25</t>
  </si>
  <si>
    <t>Tlačne vodovodne PE-HD cijevi za razvod u zemlji, van objekta , za opskrbne vodove objekta, kompl. sa elektrofuz. spojnicama , T-komadima, redukcijama, koljenima te prijelaznim kom. sa PE na lijevano-želj. kom. s zaštitnom oblogom od pjenastog polietilena i ugrađenom detektibilnom žicom.</t>
  </si>
  <si>
    <t>Dobava i ugradnja slobodno protočnog ventila iza vodomjera. Obračun po komadu ugrađenog ventila sa kotačem.</t>
  </si>
  <si>
    <t>NO25*</t>
  </si>
  <si>
    <t>* Izvodi J.K.P.</t>
  </si>
  <si>
    <t>Dobava i ugradnja nepovratnog ventila ispred vodomjera. Obračun po komadu ugrađenog ventila.</t>
  </si>
  <si>
    <t>Dobava, transport i ugradnja vodomjera ф25 u vodomjernom oknu. Obračun po ugrađenom komadu.</t>
  </si>
  <si>
    <t>Izvodi J.K.P.</t>
  </si>
  <si>
    <t>Dobava i ugradnja slobodno protočnog ventila s ispustom (ispred vodomjera). Obračun po komadu ugrađenog ventila sa kotačem.</t>
  </si>
  <si>
    <t>Ispitivanje montirane vodovodne mreže na ispitni tlak od 10 bara u trajanju od 60 min. Dati protokol funkcionalnog ispitivanja ovjerenog od strane nadzornog inženjera.</t>
  </si>
  <si>
    <r>
      <t xml:space="preserve">f </t>
    </r>
    <r>
      <rPr>
        <sz val="10"/>
        <rFont val="Arial"/>
        <family val="2"/>
        <charset val="238"/>
      </rPr>
      <t>15 - 25 mm</t>
    </r>
  </si>
  <si>
    <t>Dezinfekcija, čišćenje i ispiranje postavljenog cjevovoda nakon kompletno dovršenih radova, čistom vodom brzinom najmanje 1,5 m/s. Ispiranje se vrši dok se na ispustima ne pojavi čista voda. 
Obračun po dužnom metru očišćene i isprane instalacije.</t>
  </si>
  <si>
    <t>Dobava i ugradnja mjedenih propusnih ventila sa obostranim narezom, poniklovanom kapom i rozetom.</t>
  </si>
  <si>
    <t>Sitni potrošni materijal, pripr.-završni radovi i transportni troškovi.</t>
  </si>
  <si>
    <t>paušal.</t>
  </si>
  <si>
    <t>Dobava i ugradnja električnog tlačnog bojlera vertikalne izvedbe, zapremine 10 litara, uključivo set flexi crijeva i komplet sigurnosnih ventila min 6 bar. Obračun po ugrađenom kompletu.</t>
  </si>
  <si>
    <t xml:space="preserve">Dobava i ugradnja  bešumnih kanalizacijskih PVC cijevi i pripadajućih fazonskih komada. Spajanje na naglavak, komplet sa gumenim brtvama i pričvrsnim materijalom.  </t>
  </si>
  <si>
    <t>-cijevi</t>
  </si>
  <si>
    <r>
      <t xml:space="preserve">f  </t>
    </r>
    <r>
      <rPr>
        <sz val="10"/>
        <rFont val="Arial"/>
        <family val="2"/>
        <charset val="238"/>
      </rPr>
      <t>110 mm</t>
    </r>
  </si>
  <si>
    <r>
      <t xml:space="preserve">f  </t>
    </r>
    <r>
      <rPr>
        <sz val="10"/>
        <rFont val="Arial"/>
        <family val="2"/>
        <charset val="238"/>
      </rPr>
      <t>50 mm</t>
    </r>
  </si>
  <si>
    <r>
      <t>- jednostruke račve pod kutem 45</t>
    </r>
    <r>
      <rPr>
        <vertAlign val="superscript"/>
        <sz val="10"/>
        <rFont val="Arial"/>
        <family val="2"/>
        <charset val="238"/>
      </rPr>
      <t>o</t>
    </r>
    <r>
      <rPr>
        <sz val="10"/>
        <rFont val="Arial"/>
        <family val="2"/>
        <charset val="238"/>
      </rPr>
      <t xml:space="preserve"> </t>
    </r>
  </si>
  <si>
    <r>
      <t xml:space="preserve">R1 </t>
    </r>
    <r>
      <rPr>
        <sz val="10"/>
        <rFont val="Symbol"/>
        <family val="1"/>
        <charset val="2"/>
      </rPr>
      <t xml:space="preserve">f  </t>
    </r>
    <r>
      <rPr>
        <sz val="10"/>
        <rFont val="Arial"/>
        <family val="2"/>
        <charset val="238"/>
      </rPr>
      <t>110 / 110 mm (/45</t>
    </r>
    <r>
      <rPr>
        <vertAlign val="superscript"/>
        <sz val="10"/>
        <rFont val="Arial"/>
        <family val="2"/>
        <charset val="238"/>
      </rPr>
      <t>o</t>
    </r>
    <r>
      <rPr>
        <sz val="10"/>
        <rFont val="Arial"/>
        <family val="2"/>
        <charset val="238"/>
      </rPr>
      <t>)</t>
    </r>
  </si>
  <si>
    <r>
      <t xml:space="preserve">R1 </t>
    </r>
    <r>
      <rPr>
        <sz val="10"/>
        <rFont val="Symbol"/>
        <family val="1"/>
        <charset val="2"/>
      </rPr>
      <t xml:space="preserve">f  </t>
    </r>
    <r>
      <rPr>
        <sz val="10"/>
        <rFont val="Arial"/>
        <family val="2"/>
        <charset val="238"/>
      </rPr>
      <t>110 / 50 mm (/45</t>
    </r>
    <r>
      <rPr>
        <vertAlign val="superscript"/>
        <sz val="10"/>
        <rFont val="Arial"/>
        <family val="2"/>
        <charset val="238"/>
      </rPr>
      <t>o</t>
    </r>
    <r>
      <rPr>
        <sz val="10"/>
        <rFont val="Arial"/>
        <family val="2"/>
        <charset val="238"/>
      </rPr>
      <t>)</t>
    </r>
  </si>
  <si>
    <r>
      <t xml:space="preserve">R1 </t>
    </r>
    <r>
      <rPr>
        <sz val="10"/>
        <rFont val="Symbol"/>
        <family val="1"/>
        <charset val="2"/>
      </rPr>
      <t xml:space="preserve">f  </t>
    </r>
    <r>
      <rPr>
        <sz val="10"/>
        <rFont val="Arial"/>
        <family val="2"/>
        <charset val="238"/>
      </rPr>
      <t>50 / 50 mm (/45</t>
    </r>
    <r>
      <rPr>
        <vertAlign val="superscript"/>
        <sz val="10"/>
        <rFont val="Arial"/>
        <family val="2"/>
        <charset val="238"/>
      </rPr>
      <t>o</t>
    </r>
    <r>
      <rPr>
        <sz val="10"/>
        <rFont val="Arial"/>
        <family val="2"/>
        <charset val="238"/>
      </rPr>
      <t>)</t>
    </r>
  </si>
  <si>
    <r>
      <t>- lukovi za skretanje razvoda pod kutem 87</t>
    </r>
    <r>
      <rPr>
        <vertAlign val="superscript"/>
        <sz val="10"/>
        <rFont val="Arial"/>
        <family val="2"/>
        <charset val="238"/>
      </rPr>
      <t xml:space="preserve">o </t>
    </r>
  </si>
  <si>
    <r>
      <t xml:space="preserve">L </t>
    </r>
    <r>
      <rPr>
        <sz val="10"/>
        <rFont val="Symbol"/>
        <family val="1"/>
        <charset val="2"/>
      </rPr>
      <t xml:space="preserve">f  </t>
    </r>
    <r>
      <rPr>
        <sz val="10"/>
        <rFont val="Arial"/>
        <family val="2"/>
        <charset val="238"/>
      </rPr>
      <t>110 mm (/87</t>
    </r>
    <r>
      <rPr>
        <vertAlign val="superscript"/>
        <sz val="10"/>
        <rFont val="Arial"/>
        <family val="2"/>
        <charset val="238"/>
      </rPr>
      <t>o</t>
    </r>
    <r>
      <rPr>
        <sz val="10"/>
        <rFont val="Arial"/>
        <family val="2"/>
        <charset val="238"/>
      </rPr>
      <t>)</t>
    </r>
  </si>
  <si>
    <r>
      <t xml:space="preserve">L </t>
    </r>
    <r>
      <rPr>
        <sz val="10"/>
        <rFont val="Symbol"/>
        <family val="1"/>
        <charset val="2"/>
      </rPr>
      <t xml:space="preserve">f  </t>
    </r>
    <r>
      <rPr>
        <sz val="10"/>
        <rFont val="Arial"/>
        <family val="2"/>
        <charset val="238"/>
      </rPr>
      <t>50 mm (/87</t>
    </r>
    <r>
      <rPr>
        <vertAlign val="superscript"/>
        <sz val="10"/>
        <rFont val="Arial"/>
        <family val="2"/>
        <charset val="238"/>
      </rPr>
      <t>o</t>
    </r>
    <r>
      <rPr>
        <sz val="10"/>
        <rFont val="Arial"/>
        <family val="2"/>
        <charset val="238"/>
      </rPr>
      <t>)</t>
    </r>
  </si>
  <si>
    <r>
      <t>- lukovi za skretanje razvoda pod kutem 45</t>
    </r>
    <r>
      <rPr>
        <vertAlign val="superscript"/>
        <sz val="10"/>
        <rFont val="Arial"/>
        <family val="2"/>
        <charset val="238"/>
      </rPr>
      <t xml:space="preserve">o </t>
    </r>
  </si>
  <si>
    <r>
      <t xml:space="preserve">L </t>
    </r>
    <r>
      <rPr>
        <sz val="10"/>
        <rFont val="Symbol"/>
        <family val="1"/>
        <charset val="2"/>
      </rPr>
      <t xml:space="preserve">f  </t>
    </r>
    <r>
      <rPr>
        <sz val="10"/>
        <rFont val="Arial"/>
        <family val="2"/>
        <charset val="238"/>
      </rPr>
      <t>110 mm (/45</t>
    </r>
    <r>
      <rPr>
        <vertAlign val="superscript"/>
        <sz val="10"/>
        <rFont val="Arial"/>
        <family val="2"/>
        <charset val="238"/>
      </rPr>
      <t>o</t>
    </r>
    <r>
      <rPr>
        <sz val="10"/>
        <rFont val="Arial"/>
        <family val="2"/>
        <charset val="238"/>
      </rPr>
      <t>)</t>
    </r>
  </si>
  <si>
    <r>
      <t xml:space="preserve">L </t>
    </r>
    <r>
      <rPr>
        <sz val="10"/>
        <rFont val="Symbol"/>
        <family val="1"/>
        <charset val="2"/>
      </rPr>
      <t xml:space="preserve">f  </t>
    </r>
    <r>
      <rPr>
        <sz val="10"/>
        <rFont val="Arial"/>
        <family val="2"/>
        <charset val="238"/>
      </rPr>
      <t>50 mm (/45</t>
    </r>
    <r>
      <rPr>
        <vertAlign val="superscript"/>
        <sz val="10"/>
        <rFont val="Arial"/>
        <family val="2"/>
        <charset val="238"/>
      </rPr>
      <t>o</t>
    </r>
    <r>
      <rPr>
        <sz val="10"/>
        <rFont val="Arial"/>
        <family val="2"/>
        <charset val="238"/>
      </rPr>
      <t>)</t>
    </r>
  </si>
  <si>
    <t>kompl.</t>
  </si>
  <si>
    <t>Dobava i ugradnja potisne ploče za podžbukni vodokotlić za tehniku ispiranja i funkciju zaustavljanja ispiranja, komplet  sa pričvrsnim priborom od plastičnog materijala</t>
  </si>
  <si>
    <t>Dobava i ugradnja konzolnih WC školjki. WC školjka izrađena je iz prvoklasne sanitarne keramike, a sjedalica i poklopac od kvalitetne tvrde plastične mase.  
Obračun po ugrađenom kompetu.</t>
  </si>
  <si>
    <t>Dobava i montaža podžbuknog elementa za viseći WC, aktiviranje ispiranja s prednje strane, za montažu u suho montažne zidove ili obloge, slijedećih tehničkih karakteristika:</t>
  </si>
  <si>
    <t>- min debljina ugradnje 130mm (do 200mm sa original setom za pričvršćenje)</t>
  </si>
  <si>
    <t>- visina ugradnje 1130mm</t>
  </si>
  <si>
    <t>- nosivim okvirom od čelika</t>
  </si>
  <si>
    <t>- pred montiranim kutnim ventilom s priključkom na vodovodnu instalaciju dimenzije 1/2" UN, priključak je izveden na lijevoj bočnoj strani s mogućnošću prebacivanja na gornju stranu,</t>
  </si>
  <si>
    <t>- utorima za postavljanje dovodne instalacije vode unutar ugradbenih gabarita vodokotlića</t>
  </si>
  <si>
    <t>- priključnim odvodnim koljenom za WC školjku DN 90 od PP-a sa dubinskom horizontalnom regulacijom,</t>
  </si>
  <si>
    <t>- ekscentričnim prijelaznim komadom DN 90/100 od PP-a</t>
  </si>
  <si>
    <t>- priključnom garniturom za WC školjku,</t>
  </si>
  <si>
    <t xml:space="preserve">- pričvrsnim materijalom za pričvršćenje elementa na pod </t>
  </si>
  <si>
    <t>- samouvrtnim vijcima za pričvršćenje na montažni zid,</t>
  </si>
  <si>
    <t>- ovjesnim i spojnim priborom za WC školjku,</t>
  </si>
  <si>
    <t>- individualna regulacija visine keramike u 4 položaja,</t>
  </si>
  <si>
    <t>- otvori ∅ 11 mm za pričvršćivanje na čvrsti zid i međusobno povezivanje ugradbenih elemenata,</t>
  </si>
  <si>
    <t>Dobava i ugradnja  pisoara prvoklasne proizvodnje u bijeloj boji, sve komplet gotovo i funkcionalno sadrži:                                   pisoar, ispirač,potisnu aktivaciju pisoarskog ventila, uzidni kuglasti ventil dn 15 sa kromiranom rozetom , sifon za pisoar sa priključnom cijevi i rozetom, te sav ostali potreban materijal za spajanj.Obračun po ugrađenom kompetu.</t>
  </si>
  <si>
    <t>Dobava i ugradnja umivaonika od keramike I klase, boja bijela. Umivaonik predvidjeti sa elektrostatski lakiranim okvirom od čelika sa pričvršćenjem sistemskih zidnih pločica sa zaštitom od buke, odvodnim koljenom DN 40/50k gumenim kolčakom 40/30, pričvrsnim materijalom za element (pričvršćenje na pod), samovrtnim vijcima za pričvršćenje na montažni zid, stojećom jednoručnom baterijom za toplu i hladnu vodu, skupa sa kutnim ventilima, odljevno-preljevnom garniturom.                                             
Obračun po ugrađenom kompletu.</t>
  </si>
  <si>
    <t>Dobava i montaža podžbuknog elementa za umivaonik, za jednostruku stojeću armaturu, za montažu u suho montažne zidove ili obloge, slijedećih tehničkih karakteristika:</t>
  </si>
  <si>
    <t>- min debljina ugradnje 100mm</t>
  </si>
  <si>
    <t>- širina ugradnje 490mm</t>
  </si>
  <si>
    <t xml:space="preserve">- nosivim okvirom od čelika, elektrostatski lakiran zelenom bojom sa visinski pomičnom konzolom za montažu umivaonika </t>
  </si>
  <si>
    <t>- podloškama za pričvršćenjem  sistemskih zidnih pločica sa zaštitom od buke,</t>
  </si>
  <si>
    <t>- odvodnim koljenom DN 40/50 s gumenim kolčakom 40/30,</t>
  </si>
  <si>
    <t>- samouvrtnim vijcima za pričvršćenje na montažni zid, regulacija visine keramike,</t>
  </si>
  <si>
    <t>Dobava i ugradnja sanitarne galanterije prema izboru:</t>
  </si>
  <si>
    <t>- držač WC rolo papira</t>
  </si>
  <si>
    <t>- četka za WC</t>
  </si>
  <si>
    <t xml:space="preserve"> - posuda i držač za tekući sapun</t>
  </si>
  <si>
    <t>Funkcionalna proba nakon izvršene montaže svih    
sanitarnih uređaja.</t>
  </si>
  <si>
    <t>paušal</t>
  </si>
  <si>
    <t>2.1.</t>
  </si>
  <si>
    <t>2.1.1.</t>
  </si>
  <si>
    <t>2.1.2.</t>
  </si>
  <si>
    <t>2.1.3.</t>
  </si>
  <si>
    <t>2.1.4.</t>
  </si>
  <si>
    <t>2.1.5.</t>
  </si>
  <si>
    <t>2.1.6.</t>
  </si>
  <si>
    <t>UKUPNO POGLAVLJE 2.1 u KUNAMA ( kn ) bez PDV-a:</t>
  </si>
  <si>
    <t>2.2.</t>
  </si>
  <si>
    <t>2.2.1.</t>
  </si>
  <si>
    <t>UKUPNO POGLAVLJE 2.2 u KUNAMA ( kn ) bez PDV-a:</t>
  </si>
  <si>
    <t>2.3.</t>
  </si>
  <si>
    <t>2.3.1.</t>
  </si>
  <si>
    <t xml:space="preserve">Dobava i ugradnja podžbuknog WC vodokotlića za viseći WC predviđenog za suhu ugradnju,s elektrostatski lakiranim okvirom od čelika, sa kapacitetom 9 l i 2-količine ispiranja (puno ispiranje cca. 9 l, 6 l, 4,5 l / malo ispiranje cca. 3 l),  s mogućnošću promjene na ispiranje sa zaustavljanjem, aktiviranje s prednje strane, kutnim ventilom, prethodno montiranim priključkom vode  ½“, priključnim koljenom za WC DN 90 sa dubinskom regulacijom, ekscentričnim prijelaznim komadom DN 90/100, priključnom garniturom za WC, pričvrsnim materijalom za element (pričvršćenje na pod) i WC, samovrtnim vijcima za pričvršćenje na suhomontažni profil, predviđeno za potisnu ploču </t>
  </si>
  <si>
    <t>2.3.2.</t>
  </si>
  <si>
    <t>2.3.3.</t>
  </si>
  <si>
    <t>2.3.4.</t>
  </si>
  <si>
    <t>2.3.5.</t>
  </si>
  <si>
    <t>2.3.6.</t>
  </si>
  <si>
    <t>Dobava i montaža podžbuknog elementa za pisoar, za montažu u suho montažne zidove ili obloge, slijedećih tehničkih karakteristika:</t>
  </si>
  <si>
    <t>- min debljina ugradnje 100mm  (do 200mm sa original setom za pričvršćenje)</t>
  </si>
  <si>
    <t xml:space="preserve">- visinski pomičnom konzolama za prilagodbu dimenzijama  pisoara </t>
  </si>
  <si>
    <t>- građevinskim setom za ispiranje pisoara sa integriranim zapornim ventilom, sa zaštitom od buke, pogodno za prihvat seta za mehaničko ili infracrveno uključivanje (9 V, ili 230 V),</t>
  </si>
  <si>
    <t>- priključkom armatura 1/2" UN,</t>
  </si>
  <si>
    <t>- odvodnim koljenom DN 50, s cijevi za ispiranje i dovodnom garniturom samoljepljivom flanžom za brtvljenje,</t>
  </si>
  <si>
    <t>- bez seta za pokretanje ispiranja</t>
  </si>
  <si>
    <t>2.3.7.</t>
  </si>
  <si>
    <t>2.3.8.</t>
  </si>
  <si>
    <t>2.3.9.</t>
  </si>
  <si>
    <t>2.3.10.</t>
  </si>
  <si>
    <t>GRAĐEVINSKI RADOVI</t>
  </si>
  <si>
    <t>Obilježavanje trase vanjskog vodovoda, s obilježavanjem i osiguravanjem karakterističnih iskolčenih točaka na terenu. Obračun po dužnom metru iskolčenog vodovoda.</t>
  </si>
  <si>
    <t>Strojni iskop rova širine 60 cm za polaganje vodovodnih cijevi sa proširenjem za  vodomjerna okna u materijalu “C” kategorije prema prilogu iz projekta. Dubina rova do 1 m. U cijenu je uračunato i uklanjanje urušenog materijala. Iskopani materijal deponirati na udaljenosti 1.0m od ruba rova za kasnije zatrpavanje ili odvoženje na deponij. U jediničnu cijenu uračunato i eventualno potrebno razupiranje za spriječavanje odronjavanja bočnih strana kanala.
Obračunava se po kubičnom metru stvarno izvršenog iskopa tla u sraslom stanju.</t>
  </si>
  <si>
    <t>Planiranje dna rova sa točnošću +- 2 cm, prema podacima iz projekta. Sve neravnine sasjeći, višak materijala izbaciti iz rova, a udubljenja popuniti materijalom iz iskopa.
 Obračun po četvornom metru isplaniranog dna rova.</t>
  </si>
  <si>
    <t>m2</t>
  </si>
  <si>
    <t>Dobava, doprema i nasipanje, te pažljivo nabijanje neagresivnog pješčanog materijala, krupnoće zrna do 8mm za izvedbu posteljice za cijevi debljine 10 cm. Posteljicu izraditi tako da se ne zatrpaju mjesta gdje je izvedeno spajanje cjevovoda. Po završenom ispitivanju cjevovoda na nepropusnost, zatrpavanje se vrši po čitavoj duljini do spomenute visine sloja uz oprezno bočno nabijanje, da se ne oštete položene cijevi.
Obračun po kubičnom metru ugrađene podloge.</t>
  </si>
  <si>
    <t>Izrada zaštite tjemena cijevi nevezanim materijalom veličine zrna do 10mm, u sloju visine do 20cm iznad tjemena cijevi. Zaštitu izvoditi uz pažljivo lagano nabijanje i polijevanje vodom, da se ne bi oštetile cijevi i spojevi.
Obračun po kubičnom metru ugrađene obloge.</t>
  </si>
  <si>
    <r>
      <t>Zatrpavanje rova vodovoda i jame vodomjernog okna materijalom iz iskopa (nakon izrade obloge oko cijevi, te izrade okana). Zatrpavanje izvesti u slojevima debljine 30cm uz nabijanje. Materijal mora biti prirodne vlažnosti. Ne smije se koristiti raskvašen materijal, niti kameni komadi veći od 100mm. Modul stišljivosti mjeren kružnom pločom mora biti Ms</t>
    </r>
    <r>
      <rPr>
        <sz val="10"/>
        <rFont val="Symbol"/>
        <family val="1"/>
        <charset val="2"/>
      </rPr>
      <t></t>
    </r>
    <r>
      <rPr>
        <sz val="10"/>
        <rFont val="Arial"/>
        <family val="2"/>
        <charset val="238"/>
      </rPr>
      <t>35 MN/m2.
Obračun po kubičnom metru ugrađenog materijala u sraslom stanju.</t>
    </r>
  </si>
  <si>
    <t>Iskopi u  za polaganje temeljne i oborinske kanalizacije.</t>
  </si>
  <si>
    <r>
      <t>Prosječno iskopa 0,8m</t>
    </r>
    <r>
      <rPr>
        <vertAlign val="superscript"/>
        <sz val="10"/>
        <rFont val="Arial"/>
        <family val="2"/>
        <charset val="238"/>
      </rPr>
      <t>3</t>
    </r>
    <r>
      <rPr>
        <sz val="10"/>
        <rFont val="Arial"/>
        <family val="2"/>
        <charset val="238"/>
      </rPr>
      <t>/m' položene cijevi.</t>
    </r>
  </si>
  <si>
    <t>Zasipanje kanalizacijskih cijevi temeljne kanalizacije sitnozrnim materijalom iz pažljivo zbijanje. Zasipanje 30 cm iznad tjemena cijevi, širina rova 50cm.</t>
  </si>
  <si>
    <r>
      <t>- 0,40 m</t>
    </r>
    <r>
      <rPr>
        <vertAlign val="superscript"/>
        <sz val="10"/>
        <rFont val="Arial"/>
        <family val="2"/>
        <charset val="238"/>
      </rPr>
      <t>3</t>
    </r>
    <r>
      <rPr>
        <sz val="10"/>
        <rFont val="Arial"/>
        <family val="2"/>
        <charset val="238"/>
      </rPr>
      <t>/m'</t>
    </r>
  </si>
  <si>
    <t>Zasipanje rovova za kanalizacijske cijevi probranim materijalom iz iskopa, uz nabijanje u slojevima od 30 cm.</t>
  </si>
  <si>
    <r>
      <t>- 0,50 m</t>
    </r>
    <r>
      <rPr>
        <vertAlign val="superscript"/>
        <sz val="10"/>
        <rFont val="Arial"/>
        <family val="2"/>
        <charset val="238"/>
      </rPr>
      <t>3</t>
    </r>
    <r>
      <rPr>
        <sz val="10"/>
        <rFont val="Arial"/>
        <family val="2"/>
        <charset val="238"/>
      </rPr>
      <t>/m'</t>
    </r>
  </si>
  <si>
    <t xml:space="preserve">Izrada okna oborinske i fekalne kanalizacije dimenzija svijetlog otvora 60x60cm. Okno se izrađuje iz betona marke C25/30. Zidovi i ploče se armiraju mrežom R-166. </t>
  </si>
  <si>
    <r>
      <t xml:space="preserve">Debljina dna i zidova iznosi 20cm. Unutarnje zidove treba obraditi namazom od cementnog maltera u omjeru 1:3. U beton dodati aditive za vodonepropusnost. Za silaz u okno ugrađuju se lijevanoželjezne penjalice. Okno se pokriva armiranobetonskom pločom debljine 15cm. U ploči se ostavlja otvor armiran križnom armaturom </t>
    </r>
    <r>
      <rPr>
        <sz val="10"/>
        <rFont val="Symbol"/>
        <family val="1"/>
        <charset val="2"/>
      </rPr>
      <t>Æ</t>
    </r>
    <r>
      <rPr>
        <sz val="10"/>
        <rFont val="Arial"/>
        <family val="2"/>
        <charset val="238"/>
      </rPr>
      <t>10/8.7cm.(podložni prsten). Na prsten se stavlja okvir za poklopac.</t>
    </r>
  </si>
  <si>
    <t>kom.</t>
  </si>
  <si>
    <t>Dobava i ugradnja poklopca, za okno oborinske kanalizacije, dim. 60x60 cm, nosivost 250kN, zajedno s plinonepropusnom brtvom.</t>
  </si>
  <si>
    <t>5.</t>
  </si>
  <si>
    <t>ODUŠAK KANALIZACIJE</t>
  </si>
  <si>
    <t>Dobava i ugradnja crijepa s oduškom</t>
  </si>
  <si>
    <t>UKUPNO POGLAVLJE 5 u KUNAMA ( kn ) bez PDV-a:</t>
  </si>
  <si>
    <t>Metalni cijevni ventilator, sa unatrag zakrivljenim lopaticama,</t>
  </si>
  <si>
    <t>u čeličnom kućištu plastificirano u RAL 7035</t>
  </si>
  <si>
    <t>Tehnički podaci:</t>
  </si>
  <si>
    <r>
      <t>- količina zraka: 150  m</t>
    </r>
    <r>
      <rPr>
        <vertAlign val="superscript"/>
        <sz val="10"/>
        <rFont val="Arial"/>
        <family val="2"/>
        <charset val="238"/>
      </rPr>
      <t>3</t>
    </r>
    <r>
      <rPr>
        <sz val="10"/>
        <rFont val="Arial"/>
        <family val="2"/>
        <charset val="238"/>
      </rPr>
      <t>/h</t>
    </r>
  </si>
  <si>
    <t>- eksterni pad tlaka: 120  Pa</t>
  </si>
  <si>
    <t>- napajanje: 1ph / 220 - 240 V / 80 W / 0,65 A</t>
  </si>
  <si>
    <t>Uključivo spojne obujmice obložene gumom</t>
  </si>
  <si>
    <t xml:space="preserve">i transformaorski regulator broja okretaja </t>
  </si>
  <si>
    <t>Spiro cijevi iz pocinčanog čeličnog lima, slijedećih dimenzija:</t>
  </si>
  <si>
    <t>Φ100</t>
  </si>
  <si>
    <t>Fazonski komadi spiro kanala izrađeni iz pocinčanog</t>
  </si>
  <si>
    <t xml:space="preserve">čeličnog lima, tipa i dimenzija: </t>
  </si>
  <si>
    <t>L90°/Φ100 - luk</t>
  </si>
  <si>
    <t>T Φ100 - račva</t>
  </si>
  <si>
    <t>Odsisni ventil, izrađen iz čeličnog lima i plastificiran u</t>
  </si>
  <si>
    <t xml:space="preserve">bijelo RAL 9010. Regulacija se obavlja okretanjem </t>
  </si>
  <si>
    <t>središnjeg dijela ventila.</t>
  </si>
  <si>
    <t>ZOV 100</t>
  </si>
  <si>
    <t xml:space="preserve">Montaža navedene opreme do potpune pogonske </t>
  </si>
  <si>
    <t>spremnosti</t>
  </si>
  <si>
    <t xml:space="preserve">Podešavanje radne točke i ventilatora, </t>
  </si>
  <si>
    <t xml:space="preserve">uključivo provjera električnog spajanja istih </t>
  </si>
  <si>
    <t>od strane ovlaštenog servisera</t>
  </si>
  <si>
    <t>proizvod kao Klimaoprema , tip:</t>
  </si>
  <si>
    <t>UKUPNO POGLAVLJE 7 u KUNAMA ( kn ) bez PDV-a:</t>
  </si>
  <si>
    <t>ZAVRŠNE AKTIVNOSTI</t>
  </si>
  <si>
    <t>Prijevoz alata i materijala na gradilište, te povrat alata i eventualno preostalog materijala</t>
  </si>
  <si>
    <t>NKV sati</t>
  </si>
  <si>
    <t>Izrada nacrta koji prikazuje tlocrte i shemu spajanja</t>
  </si>
  <si>
    <t>instalacije i stvarno izvedene radove na instalacijama.</t>
  </si>
  <si>
    <t>( snimak izvedenog stanja )</t>
  </si>
  <si>
    <t>Pripremno završni radovi, troškovi unutarnjeg transporta</t>
  </si>
  <si>
    <t xml:space="preserve">Građevinska pomoć uz upotrebu skele za za visine veće od 2.5 m. </t>
  </si>
  <si>
    <t>Ispitivanje kakvoće vode (50 % kemijske i bakterijološke, te 25% na mineralna ulja) od strane ovlaštene Institucije. Ispitivanje na prisutnost mineralnih ulja. Izdavanje atesta ispravnosti vode za piće od strane ovlaštene ustanove.</t>
  </si>
  <si>
    <t xml:space="preserve">Čišćenje gradilišta nakon završenih radova, te odvoz </t>
  </si>
  <si>
    <t>otpadnog materijala na deponij</t>
  </si>
  <si>
    <t>Isporuka garancija i certifikata, te uputstava za upotrebu</t>
  </si>
  <si>
    <t>i održavanje ugrađene opreme</t>
  </si>
  <si>
    <t>UKUPNO u KUNAMA ( kn ) bez PDV-a:</t>
  </si>
  <si>
    <t>PDV25%:</t>
  </si>
  <si>
    <t>URED OVLAŠTENE ARHITEKTICE JOSIPA RUŽIĆ</t>
  </si>
  <si>
    <t>REKONSTRUKCIJA DIJELA ZGRADE OPĆINSKOG DOMA</t>
  </si>
  <si>
    <t>DOMOVINSKOG RATA 9, 21210 SOLIN</t>
  </si>
  <si>
    <t>Prilog mapi 1</t>
  </si>
  <si>
    <t xml:space="preserve">TEL-FAKS 021 210 252 </t>
  </si>
  <si>
    <t>čest.zgr. 459; 1020/1 k.o. Sutivan</t>
  </si>
  <si>
    <t>Trg dr. Franje Tuđmana 1 21 403 Sutivan</t>
  </si>
  <si>
    <t>Investitor: Općina Sutivan</t>
  </si>
  <si>
    <t>PRIPREMNI RADOVI, RUŠENJA I DEMONTAŽE</t>
  </si>
  <si>
    <t>Demontaža vrata na građevini.</t>
  </si>
  <si>
    <t>Obračun po komadu demontiranog otvora.</t>
  </si>
  <si>
    <t>-</t>
  </si>
  <si>
    <t>Vrata 61/200 cm.</t>
  </si>
  <si>
    <t>Vrata 81/200 cm.</t>
  </si>
  <si>
    <t>Vrata 110/252 cm.</t>
  </si>
  <si>
    <t>Rad obuhvaća ručno rušenje konstrukcija, prijenos šuta van objekta, utovar u kamion i odvoz na javnu deponiju. Stavkom su obuhvačeni svi troškovi, troškovi transporta te takse za deponiju.</t>
  </si>
  <si>
    <t>Rušenje postojeće obloge keramičkim pločicama na zidovima koji se ne ruše.</t>
  </si>
  <si>
    <t>Rad obuhvaća ručno otucanje pločica, prijenos šuta van objekta, utovar u kamion i odvoz na javnu deponiju. Stavkom su obuhvačeni svi troškovi, troškovi transporta te takse za deponiju.</t>
  </si>
  <si>
    <t>Rušenje postojeće podne obloge obloge keramičkim pločicama.</t>
  </si>
  <si>
    <t>Rad obuhvaća ručno otucanje pločica, zajedno sa svim slojevima do betonske ploče, prijenos šuta van objekta, utovar u kamion i odvoz na javnu deponiju. Skidaju se svi slojevi poda do betonske ploče. Stavkom su obuhvačeni svi troškovi, troškovi transporta te takse za deponiju.</t>
  </si>
  <si>
    <t>Skidanje postojeće podne obloge parketom.</t>
  </si>
  <si>
    <t>Rad obuhvaća ručno skidanje parketa, zajedno sa svim slojevima do betonske ploče, prijenos šuta van objekta, utovar u kamion i odvoz na javnu deponiju. Stavkom su obuhvačeni svi troškovi, troškovi transporta te takse za deponiju.</t>
  </si>
  <si>
    <t>ESTRISI I PRIPREMA PODOVA</t>
  </si>
  <si>
    <t>Nabava materijala i ugradnja samonivelirajuće mase  na podove, nakon rušenja slojeva postojećeg poda.</t>
  </si>
  <si>
    <t>Nakon rušenja slojeva postojećeg poda postojeća armiranobetonska ploča se čisti sa uklanjanjem svih loših mjesta i nivelira samonivelirajućom masom.</t>
  </si>
  <si>
    <t xml:space="preserve">U cijenu uključen sav potreban rad i materijal. </t>
  </si>
  <si>
    <t>Nabava materijala i izrada suhog estriha debljine 2,50 cm.</t>
  </si>
  <si>
    <t>Suhi estrih se izvodi po preporukama odabranog proizvođača suhog estriha.</t>
  </si>
  <si>
    <t>Izolacija WC-a policementnim hidroizolacijskim premazom.</t>
  </si>
  <si>
    <t>U cijenu uključena dobava i ugradba gumene dilatacijske trake na spojevima zida i poda, te dvaju zidova. Trake se ugrađuju u prvi sloj polimercementnog premaza. Drugim slojem premaza trake se prekrivaju u potpunosti.</t>
  </si>
  <si>
    <t>Membrana je folija od pjenastog ekspandiranog polietilena. Membrana se postavlja prema preporuci proizvođača.</t>
  </si>
  <si>
    <t>PREGRADNI ZIDOVI I OBLOGE</t>
  </si>
  <si>
    <t>Zid je potrebno izvesti presjeka: 
- dvije vlagootporne gips-kartonske ploče d=12,5 mm, 
- metalna potkonstrukcija iz originalnih “C“ profila na osnom međurazmaku 62,50 cm, d=7,50 mm, 
- mineralna vuna 50 kg/m3, d=70 mm, 
- dvije vlagootporne gips-kartonske ploče d=12,5 mm, ukupne debljine zida d=10,00 cm.</t>
  </si>
  <si>
    <t>Izrada pregradnih zidova, između prostorija debljine 12,50 cm između prostorija koje nisu vlažne.</t>
  </si>
  <si>
    <t>Zid je potrebno izvesti presjeka: 
- dvije gips-kartonske ploče d=12,5 mm, 
- metalna potkonstrukcija iz originalnih “C“ profila na osnom međurazmaku 62,50 cm, d=75 mm, 
- mineralna vuna 50 kg/m3, d=70 mm, 
- dvije gips-kartonske ploče d=12,5 mm, ukupne debljine zida d=10,00 cm.</t>
  </si>
  <si>
    <t>KERAMIČARSKI RADOVI</t>
  </si>
  <si>
    <r>
      <t>m</t>
    </r>
    <r>
      <rPr>
        <vertAlign val="superscript"/>
        <sz val="10"/>
        <rFont val="Arial"/>
        <family val="2"/>
        <charset val="238"/>
      </rPr>
      <t>2</t>
    </r>
  </si>
  <si>
    <t>Gres je pločicama predviđeno obložiti zidove u WC-ima. Zidne plohe oblažu se do visine 220 cm u WC ima. Stavkom je obuhvaćena nabava i do gradilišta doprema pločica, ljepila , visokokvalitetnu masu za fugiranje, križiće, aluminijske kutne letvice i impregnaciju (posebnu za žbukane plohe, a posebnu za gips-kartonske plohe), obavlja cjelokupnu gradilišnu manipulaciju (i gres pločica), ugradbu i detaljno čišćenje prostora u kojem radi, prije početka rada i nakon završetka rada.</t>
  </si>
  <si>
    <t>Dobava i ugradba silikona na spojevima vertikalnih i horizontalnih konkavnih ploha obloženih gres pločicama.</t>
  </si>
  <si>
    <t xml:space="preserve">Stavka podrazumijeva ugradbu sanitarnog silikona na navedenim sudarima. Silikon mora biti visokokvalitetan, otporan na bakterije i postojane boje. </t>
  </si>
  <si>
    <r>
      <t>m</t>
    </r>
    <r>
      <rPr>
        <vertAlign val="superscript"/>
        <sz val="10"/>
        <rFont val="Arial"/>
        <family val="2"/>
        <charset val="238"/>
      </rPr>
      <t>1</t>
    </r>
  </si>
  <si>
    <t>KAMENOREZAČKI RADOVI</t>
  </si>
  <si>
    <t>Kamene ploče su 30/slobodno.</t>
  </si>
  <si>
    <t>PARKETARSKI RADOVI</t>
  </si>
  <si>
    <t>Obračun po m postavljene letvice.</t>
  </si>
  <si>
    <t>BOJADISARSKI RADOVI</t>
  </si>
  <si>
    <t>Gletanje zidova se obavlja nužno od stropne plohe do gornje površine "plivajućeg" poda - "estrih". Zabranjen je početak rada na plohama koje su onečišćene prašinom ili bilo kojim kemijskim sredstvima, ili zidarski nepripremljene za nanošenje glet mase. Osobitu pažnju obratiti na kvalitet sredstva za impregnaciju, način njegove primjene, i čistoću podloge.</t>
  </si>
  <si>
    <t>Bojanje zidova od gipskartonskih ploča, bez gletanja, i gletanih površina, bijelom poludisperzijskom bojom u tri naliča.</t>
  </si>
  <si>
    <t>Bojanje se obavlja nužno od stropne plohe do gornje površine "plivajućeg" poda - "estrih". Boja zidova višebojno prema grafičkoj šemi u dogovoru sa projektantom. Stavka se odnosi na sve unutarnje prostorije.</t>
  </si>
  <si>
    <t>UNUTRAŠNJA I VANJSKA  STOLARIJA</t>
  </si>
  <si>
    <t>Jediničnom cijenom obuhvatiti izradu radioničkog nacrta, sav spojni i pričvrsni materijal kao potreban propisani okov i patent brava. Sve izvesti u skladu sa shemama iz izvedbenog projekta, te dogovorima i odobrenjima glavnog projektanta. Mjere obavezno provjeriti na objektu.</t>
  </si>
  <si>
    <t>Obračun po komadu kompletno ugrađenih vrata dovedenih do pune funkcionalnosti.</t>
  </si>
  <si>
    <t>Obračun po komadu kompletno ugrađenih vrata sa nadsvjetlom, dovedenih do pune funkcionalnosti.</t>
  </si>
  <si>
    <t>Dimenzija zidarskog otvora 100/252 cm</t>
  </si>
  <si>
    <t>Izrada i montaža unutrašnjih punih jednokrilnih zaokretnih sobnih vrata POZ 2.3.</t>
  </si>
  <si>
    <t>Vrata su izvedena kao puna jednokrilna vrata najbolje kvalitete. Izvođač je dužan prije početka rada usuglasiti sve detalje s investitorom (oblike, okove, boju i slično).</t>
  </si>
  <si>
    <t>Jediničnom cijenom obuhvatiti izradu radioničkog nacrta, sav spojni i pričvrsni materijal kao potreban propisani okov i brava. Sve izvesti u skladu sa shemama iz izvedbenog projekta, te dogovorima i odobrenjima glavnog projektanta. Mjere obavezno provjeriti na objektu.</t>
  </si>
  <si>
    <t>Izrada i montaža unutrašnjih punih jednokrilnih zaokretnih sobnih vrata POZ 2.4.</t>
  </si>
  <si>
    <t>Izrada i montaža unutrašnjih punih jednokrilnih kliznih sobnih vrata POZ 2.5.</t>
  </si>
  <si>
    <t>Vrata su izvedena kao puna jednokrilna vrata najbolje kvalitete, i ugrađuju se u džep od gips kartonskih ploča. Izvođač je dužan prije početka rada usuglasiti sve detalje s investitorom (oblike, okove, boju i slično).</t>
  </si>
  <si>
    <t>Obračun po komadu kompletno ugrađene pregrade s vratima, dovedenih do pune funkcionalnosti.</t>
  </si>
  <si>
    <t>Pregrada uz pisoar.</t>
  </si>
  <si>
    <t>Pregradu izraditi od HPL ploča debljine 18 mm u boji po izboru projektanta. Svi rubovi moraju biti završno obrađeni ABS trakom debljine 2 mm u boji po izboru projektanta.</t>
  </si>
  <si>
    <t>Jediničnom cijenom obuhvatiti izradu radioničkog nacrta, sav spojni i pričvrsni materijal kao potreban propisani okov. Sve izvesti u skladu sa shemama iz izvedbenog projekta, te dogovorima i odobrenjima glavnog projektanta. Mjere obavezno provjeriti na objektu.</t>
  </si>
  <si>
    <t>Obračun po komadu kompletno ugrađene pregrade dovedene do pune funkcionalnosti.</t>
  </si>
  <si>
    <t>Dimenzija 35/60 cm</t>
  </si>
  <si>
    <t>Dvokrilna vrata izlaza na balkon POZ 2.7.</t>
  </si>
  <si>
    <t>Radovi na obnovi se izvode uz konzultaciju i kontrolu konzervatora.</t>
  </si>
  <si>
    <t>Dimenzija zidarskog otvora 100/272 cm</t>
  </si>
  <si>
    <t>Dimenzija zidarskog otvora 100/180 cm</t>
  </si>
  <si>
    <t>Dimenzija zidarskog otvora 100/100 cm</t>
  </si>
  <si>
    <t>Izrada, doprema i ugradnja pulta ureda tajnice sa jednokrilnim kliznim otvorom širine 60 cm POZ 2.11.</t>
  </si>
  <si>
    <t>Izrada i ugradba pulta ureda tajnice. Pult se izvodi od panel ploča debljine 20 mm sa čeličnom konstrukcijom. Na puktu je postavljena staklena pregrada od kaljenog stakla sa kliznim vratašcima širine 60 cm, koja se mogu zaključati iz nutra. Pult se lakira bezbojnim mat lakom. Izvođač je dužan prije početka rada usuglasiti sve detalje s investitorom (oblike, okove, boju i slično).</t>
  </si>
  <si>
    <t>Obračun po komadu kompletno ugrađenog pukta s staklenim šalterom, dovedenih do pune funkcionalnosti.</t>
  </si>
  <si>
    <t>Dimenzija 197/120+80 cm</t>
  </si>
  <si>
    <t>UKUPNO GRAĐEVINSKI RADOVI:</t>
  </si>
  <si>
    <t>ZANATSKI RADOVI</t>
  </si>
  <si>
    <t>ZANATSKI RADOVI:</t>
  </si>
  <si>
    <t>UKUPNO GRAĐ. ZANATSKI RADOVI:</t>
  </si>
  <si>
    <t>Josipa Ružić, dipl.ing.arh</t>
  </si>
  <si>
    <t>Obračun po komadu kompletno ugrađenog prozora dovedenog do pune funkcionalnosti.</t>
  </si>
  <si>
    <t>5/</t>
  </si>
  <si>
    <t>GRAĐEVINSKO OBRTNIČKI RADOVI</t>
  </si>
  <si>
    <t>ELEKTROTEHNIČKE INSTALACIJE JAKE I SLABE STRUJE TE SUSTAV ZAŠTITE OD MUNJE</t>
  </si>
  <si>
    <t>C</t>
  </si>
  <si>
    <t>VODOVOD KANALIZACIJA I VENTILACIJA</t>
  </si>
  <si>
    <t>D</t>
  </si>
  <si>
    <t>OPĆINA-1.KAT</t>
  </si>
  <si>
    <t>REKONSTRUKCIJA  ZGRADE OPĆINSKOG DOMA, SUTIVAN</t>
  </si>
  <si>
    <t>travanj 2018. godine</t>
  </si>
  <si>
    <r>
      <t>m</t>
    </r>
    <r>
      <rPr>
        <vertAlign val="superscript"/>
        <sz val="10"/>
        <rFont val="Arial"/>
        <family val="2"/>
        <charset val="238"/>
      </rPr>
      <t>3</t>
    </r>
  </si>
  <si>
    <r>
      <t>Obračun po m</t>
    </r>
    <r>
      <rPr>
        <vertAlign val="superscript"/>
        <sz val="10"/>
        <rFont val="Arial"/>
        <family val="2"/>
        <charset val="238"/>
      </rPr>
      <t>3</t>
    </r>
    <r>
      <rPr>
        <sz val="10"/>
        <rFont val="Arial"/>
        <family val="2"/>
        <charset val="238"/>
      </rPr>
      <t xml:space="preserve"> srušene konstrukcije prije rušenja.</t>
    </r>
  </si>
  <si>
    <r>
      <t>Obračun po m</t>
    </r>
    <r>
      <rPr>
        <vertAlign val="superscript"/>
        <sz val="10"/>
        <rFont val="Arial"/>
        <family val="2"/>
        <charset val="238"/>
      </rPr>
      <t>2</t>
    </r>
    <r>
      <rPr>
        <sz val="10"/>
        <rFont val="Arial"/>
        <family val="2"/>
        <charset val="238"/>
      </rPr>
      <t xml:space="preserve"> srušene obloge.</t>
    </r>
  </si>
  <si>
    <r>
      <t>Obračun po m</t>
    </r>
    <r>
      <rPr>
        <vertAlign val="superscript"/>
        <sz val="10"/>
        <rFont val="Arial"/>
        <family val="2"/>
        <charset val="238"/>
      </rPr>
      <t>2</t>
    </r>
    <r>
      <rPr>
        <sz val="10"/>
        <rFont val="Arial"/>
        <family val="2"/>
        <charset val="238"/>
      </rPr>
      <t xml:space="preserve"> izrađenog zida.</t>
    </r>
  </si>
  <si>
    <r>
      <t>Obračun po m</t>
    </r>
    <r>
      <rPr>
        <vertAlign val="superscript"/>
        <sz val="10"/>
        <rFont val="Arial"/>
        <family val="2"/>
        <charset val="238"/>
      </rPr>
      <t>2</t>
    </r>
    <r>
      <rPr>
        <sz val="10"/>
        <rFont val="Arial"/>
        <family val="2"/>
        <charset val="238"/>
      </rPr>
      <t xml:space="preserve"> ugrađenih gres pločica.</t>
    </r>
  </si>
  <si>
    <r>
      <t>Obračun po m</t>
    </r>
    <r>
      <rPr>
        <vertAlign val="superscript"/>
        <sz val="10"/>
        <rFont val="Arial"/>
        <family val="2"/>
        <charset val="238"/>
      </rPr>
      <t>1</t>
    </r>
    <r>
      <rPr>
        <sz val="10"/>
        <rFont val="Arial"/>
        <family val="2"/>
        <charset val="238"/>
      </rPr>
      <t xml:space="preserve"> ugrađenog silikona.</t>
    </r>
  </si>
  <si>
    <r>
      <t>Obračun po m</t>
    </r>
    <r>
      <rPr>
        <vertAlign val="superscript"/>
        <sz val="10"/>
        <rFont val="Arial"/>
        <family val="2"/>
        <charset val="238"/>
      </rPr>
      <t>2</t>
    </r>
    <r>
      <rPr>
        <sz val="10"/>
        <rFont val="Arial"/>
        <family val="2"/>
        <charset val="238"/>
      </rPr>
      <t xml:space="preserve"> gotovog poda</t>
    </r>
  </si>
  <si>
    <r>
      <t>Obračun po m</t>
    </r>
    <r>
      <rPr>
        <vertAlign val="superscript"/>
        <sz val="10"/>
        <rFont val="Arial"/>
        <family val="2"/>
        <charset val="238"/>
      </rPr>
      <t>2</t>
    </r>
    <r>
      <rPr>
        <sz val="10"/>
        <rFont val="Arial"/>
        <family val="2"/>
        <charset val="238"/>
      </rPr>
      <t xml:space="preserve"> ogletane površine.</t>
    </r>
  </si>
  <si>
    <r>
      <t>Obračun po m</t>
    </r>
    <r>
      <rPr>
        <vertAlign val="superscript"/>
        <sz val="10"/>
        <rFont val="Arial"/>
        <family val="2"/>
        <charset val="238"/>
      </rPr>
      <t>2</t>
    </r>
    <r>
      <rPr>
        <sz val="10"/>
        <rFont val="Arial"/>
        <family val="2"/>
        <charset val="238"/>
      </rPr>
      <t xml:space="preserve"> obojane površine.</t>
    </r>
  </si>
  <si>
    <r>
      <t>Obračun po m</t>
    </r>
    <r>
      <rPr>
        <vertAlign val="superscript"/>
        <sz val="10"/>
        <rFont val="Arial"/>
        <family val="2"/>
        <charset val="238"/>
      </rPr>
      <t>2</t>
    </r>
    <r>
      <rPr>
        <sz val="10"/>
        <rFont val="Arial"/>
        <family val="2"/>
        <charset val="238"/>
      </rPr>
      <t xml:space="preserve"> izvedene površine.</t>
    </r>
  </si>
  <si>
    <r>
      <t>Očistiti površinu podloge, otprašiti i odstraniti eventualnu masnoću, te nanijeti polimercementni premaz (potrošnja min 4 kg/m</t>
    </r>
    <r>
      <rPr>
        <vertAlign val="superscript"/>
        <sz val="10"/>
        <rFont val="Arial"/>
        <family val="2"/>
        <charset val="238"/>
      </rPr>
      <t>2</t>
    </r>
    <r>
      <rPr>
        <sz val="10"/>
        <rFont val="Arial"/>
        <family val="2"/>
        <charset val="238"/>
      </rPr>
      <t>). Premaz završno obraditi spremno za postavu keramičkih pločica. Osobitu pažnju posvetiti nanošenju premaza i rješenju detalja oko eventualnih prodora, slivnika, pragova, koji detalji moraju biti riješeni sukladno uzancama struke, sa svim nužnim ojačanjima. Spoj izolirane plohe i zida mora nakon nanošenja izolacije ostati pod kutem od 90°, a izolacija mora biti dignuta na zidnu plohu minimalno 10 cm. Na mjestima gdje se postavlja kada, dio zida iza kade mora također biti izoliran ovim premazom, do visine 150 cm od poda. Izvoditelj ne smije početi radove bez zapisnički primljene podloge.</t>
    </r>
  </si>
  <si>
    <r>
      <t>Obračun po m</t>
    </r>
    <r>
      <rPr>
        <vertAlign val="superscript"/>
        <sz val="10"/>
        <rFont val="Arial"/>
        <family val="2"/>
        <charset val="238"/>
      </rPr>
      <t>2</t>
    </r>
    <r>
      <rPr>
        <sz val="10"/>
        <rFont val="Arial"/>
        <family val="2"/>
        <charset val="238"/>
      </rPr>
      <t xml:space="preserve"> izolirane plohe.</t>
    </r>
  </si>
  <si>
    <r>
      <t>Obračun po m</t>
    </r>
    <r>
      <rPr>
        <vertAlign val="superscript"/>
        <sz val="10"/>
        <rFont val="Arial"/>
        <family val="2"/>
        <charset val="238"/>
      </rPr>
      <t>2</t>
    </r>
    <r>
      <rPr>
        <sz val="10"/>
        <rFont val="Arial"/>
        <family val="2"/>
        <charset val="238"/>
      </rPr>
      <t xml:space="preserve"> postavljene membrane.</t>
    </r>
  </si>
  <si>
    <t xml:space="preserve"> VODOVOD I KANALIZACIJA OPĆINA</t>
  </si>
  <si>
    <t>VENTILACIJA SANITARIJA OPĆINA</t>
  </si>
  <si>
    <t>INSTALACIJA VODOVODA  OPĆINA</t>
  </si>
  <si>
    <t>INSTALACIJA KANALIZACIJE OPĆINA</t>
  </si>
  <si>
    <t>SANITARNI UREĐAJI OPĆINA</t>
  </si>
  <si>
    <t>ELEKTRO RADOVI</t>
  </si>
  <si>
    <t>GLAVNI OPĆI UVJETI</t>
  </si>
  <si>
    <t>I.</t>
  </si>
  <si>
    <t>UVJETI IZGRADNJE</t>
  </si>
  <si>
    <t xml:space="preserve">Objekat koji se izvodi u potpunosti je pod zaštitom Zavoda za zaštitu spomenika kulture. Sve radnje i postupci prije početka i za vrijeme radova trebaju biti u skladu s konzervatorskom dokumentacijom. Takođe prije svake intervencije na objektu treba dodatno konzultirati konzervatora prije bilo koje intervencije na objektu. </t>
  </si>
  <si>
    <t>1
2
3</t>
  </si>
  <si>
    <t>Za sve radove treba primjenjivati tehničke propise, građ. norme, a upotrebljeni materijal, koji izvođač dobavlja i ugrađuje, mora odgovarati standardima (HRN) navedenim u tehničkim propisima i pravilnicima. Izvedba radova treba biti prema nacrtima, općim uvjetima i opisu radova, detaljima i prema pravilima zanata. Eventualna odstupanja treba prethodno dogovoriti s nadzornim inženjerom i projektantom za svaki pojedini slučaj.</t>
  </si>
  <si>
    <t>1
2
3
4</t>
  </si>
  <si>
    <t>Tolerancija mjera izvedenih radova određena su uzancama zanata, odnosno prema odluci projektanta i nadzorne službe. Sva odstupanja od dogovorenih tolerantnih mjera dužan je izvođač otkloniti o svom trošku. To vrijedi za sve vrste radova, kao što su građevinski, obrtnički i montažerski, opremanje i ostali radovi.</t>
  </si>
  <si>
    <t>Uskladištenje materijala treba provesti tako da materijal bude osiguran od vlaženja i lomova, jer se samo neoštećen i kvalitetan smije ugrađivati. Ovo se odnosi na sve gotove prefabrikate, obrtničke proizvode i materijal za obrtničke radove. Vezna sredstva također moraju biti prvorazredna. Cement, opeka, kameni agregat, pijesak, bitumen i sl. treba ispitati prema važećim tehničkim propisima i ateste predočiti nadzornom inženjeru.</t>
  </si>
  <si>
    <t>Rad obuhvaća osim opisanog u troškovniku, još i prijenose, prijevoz, dizanje, utovar i istovar materijala unutar gradilišta, pripremanje morta i betona, zaštićivanje konstrukcije od štetnih atmosferskih utjecaja, sve pomoćne radove kao: skupljanje rasutog materijala, održavanje čistoće gradilišta.</t>
  </si>
  <si>
    <t>Skele, podupore i razupore treba također predvidjeti u cjelini. Skele moraju biti u skladu s propisima HTZ. Iskopane rovove treba u načelu podupirati ako su dubine preko jednog metra. Osim toga, treba ukalkulirati sve potrebne zaštitne ograde, te rampe i mostove za prijevoz materijala po gradnji.</t>
  </si>
  <si>
    <t>Pomoć obrtnicima i instalaterima, kojima treba osigurati prostoriju za smještaj alata i pohranu materijala, ustupanje radne snage za dubljenje, probijanje i bušenje, te popravak žbuke nakon završenih keramičarskih, kamenorezačkih, kamenarskih, parketarskih, stolarskih i bravarskih, a prije soboslikarsko-ličilačkih radova. Izvođač građevinskih radova dužan je obrtnicima i instalaterima dati potrebne skele za radove na visini većoj od dva metra.</t>
  </si>
  <si>
    <t>Kod radova za vrijeme ljetnih vrućina, zimi i kišnih dana treba osigurati konstrukcije od štetnih atmosferskih utjecaja, a u slučaju da dođe do oštećenja uslijed prokišnjavanja ili smrzavanja, izvođač će izvršiti popravke o svom trošku.</t>
  </si>
  <si>
    <t>1
2</t>
  </si>
  <si>
    <t>Provoditi čišćenje gradilišta od blata i odvođenje oborinske vode. Završni radovi, kao uklanjanje ograda i baraka te poravnanje terena. Izvesti krpanje žbuke, popravak obojenih ploha, te sve popravke, oštećenja koja su nastala tijekom gradnje, a trebaju se obaviti u garantnom roku.</t>
  </si>
  <si>
    <t>Prethodno provoditi ispitivanje ugrađenog materijala, vodovodne instalacije, odnosno sve u vezi s dobavljanjem potrebnih atesta (nalaza).</t>
  </si>
  <si>
    <t>Svi radovi moraju biti izvedeni solidno prema opisu, izvedbenim i armaturnim nacrtima i statičkom računu, za što je odgovoran izvođač. Izvođač je odgovoran za statičko funkcioniranje svih elemenata prema lokalnim uvjetima i uvjetima korištenja te je dužan dostaviti statički proračun istih. Sve naknadne troškove izazvane povećanjima količine materijala ili radova uslijed naknadnog provjeravanja statike elemenata već ugovorenih stavki snosi izvođač. Sve se ovo odnosi i na radove obrtnika. Zbog toga je potrebno da izvođač ugovara radove s obrtnicima u smislu ovih općih uvjeta.</t>
  </si>
  <si>
    <t>1
2
3
4
5</t>
  </si>
  <si>
    <t>Stavka radova ispod najnižeg poda, odnosno svi radovi na koje utječe priroda terena gradilišta, obračunavaju se po stvarno izvedenim količinama i jediničnim cijenama troškovnika. Fasadna skela obračunata je u tesarskim radovima, a sve ostale skele, pomoćne skele i slično obračunati uz cijenu pojedinih stavki.</t>
  </si>
  <si>
    <t>II.</t>
  </si>
  <si>
    <t>OPĆI UVJETI ZA IZVOĐENJE GRAĐEVINSKIH RADOVA, PRIPREMNIH RADOVA, UREĐENJE GRADILIŠTA I POMOĆNIH RADOVA</t>
  </si>
  <si>
    <t>PRIPREMNI RADOVI</t>
  </si>
  <si>
    <t>Izvođač je dužan prije početka radova sprovesti sve pripremne radove da se izvođenje može nesmetano odvijati. U tu svrhu izvođač je dužan detaljno proučiti investiciono tehničku dokumentaciju, te izvršiti potrebne računske kontrole. Potrebno je proučiti sve tehnologije izvedbe pojedinih radova radi optimalne inženjerizacije građenja, nabavke materijala, kalkulacije i sl. Izvođač i njegovi kooperanti dužni su svaki dio investiciono tehničke dokumentacije pregledati, te dati primjedbe na eventualne tehničke probleme koji bi mogli prouzročiti slabiji kvalitet, postojanost ugrađenih elemenata ili druge štete. U protivnom biti se dužan ovakve štete sanirati o svom trošku. Naročitu pažnju kod toga treba posvetiti usaglašavanju građevinskih i instalaterskih nacrta. Ako ustanovi neke razlike u mjerama, nedostatke ili pogreške u podlogama, dužan je pravovremeno obavijestiti nadzornog inženjera i odgovornog projektanta, te zatražiti rješenja.</t>
  </si>
  <si>
    <t>1
2
3
4
5
6
7
8</t>
  </si>
  <si>
    <t>UREĐENJE GRADILIŠTA</t>
  </si>
  <si>
    <t>Uređenje gradilišta dužan je izvođač izvesti prema shemi inženjerizacije gradilišta koju je obavezan dostaviti uz ponudu. U inženjerizaciji gradilišta izvođač je dužan uz ostalo posebno predvidjeti:</t>
  </si>
  <si>
    <t>prostorije za svoje kancelarije,</t>
  </si>
  <si>
    <t>gradilište osigurati ogradom ili drugim posebnim elementima za sigurnost ljudi, za zaštitu prometa i objekata,</t>
  </si>
  <si>
    <t>ostaviti natpisnu ploču od cca 3,5 x 2,5 metra,</t>
  </si>
  <si>
    <t>osigurati zaštitu vrijednih postojećih stabala, prema projektu vanjskog uređenja,</t>
  </si>
  <si>
    <t>postaviti potreban broj urednih skladišta, pomoćnih radnih prostorija, nadstrešnica, odrediti i urediti prometne i parkirne površine za radne i teretne automobile, opremu, građevinske strojeve i sl., te opremu i objekte za rastresiti i kabasti građ. materijal,</t>
  </si>
  <si>
    <t>Izvođač je dužan gradilište sa svim prostorijama i cijelim inventarom redovito održavati i čistiti,</t>
  </si>
  <si>
    <t>sve materijale izvođač mora redovito i pravovremeno dobaviti da ne dođe do bilo kakvog zastoja gradnje,</t>
  </si>
  <si>
    <t>kalkulacije izvođač mora prema ponuđenim radovima uračunati ili posebno ponuditi eventualne zaštite za zimski period građenja, kišu ili sl.</t>
  </si>
  <si>
    <t>Izvođač je dužan svu površinsku vodu u granicama gradilišta na svim nižim nivoima redovito odstranjivati odnosno nasipavati,</t>
  </si>
  <si>
    <t>na gradilištu mora postojati permanentna čuvarska služba za cijelo vrijeme trajanja gradnje također uračunata u faktor,</t>
  </si>
  <si>
    <t>radilište mora biti po noći dobro osvjetljeno,</t>
  </si>
  <si>
    <t>Sve otpadne materijale (šuta, lomovi, mort, ambalaža i sl.) treba odmah odvesti. Troškove treba ukalkulirati u režiju i faktor. Ukoliko se isti neće izvršavati investitor ima pravo čišćenja i odvoz otpada povjeriti drugome, a na teret izvođača radova,</t>
  </si>
  <si>
    <t>Izvođač je dužan uz shemu inženjerizacije gradilišta dostaviti i spisak sve mehanizacije i opreme koja će biti na raspolaganju gradilišta, te satnice za rad i upotrebu svakog stroja,</t>
  </si>
  <si>
    <t>Izvođač je dužan bez posebne naplate osigurati investitoru i projektantu potrebnu pomoć kod obilaska gradilišta i nadzora, uzimanju uzoraka i sl., potrebnim pomagalima i ljudima,</t>
  </si>
  <si>
    <t>na gradilištu moraju biti poduzete sve HTZ mjere prema postojećim propisima.</t>
  </si>
  <si>
    <t>Izvođač je dužan po završetku radova gradilište kompletno očistiti, skinuti i odvesti sve nasipe, betonske podloge, temelje strojeva, radnih i pomoćnih prostorija i drugo do zdrave zemlje da se može pristupiti hortikulturnom uređenju.</t>
  </si>
  <si>
    <t>MATERIJAL</t>
  </si>
  <si>
    <t>Pod tim nazivom se podrazumijeva samo cijena materijala tj. dobavna cijena i to kako glavnog materijala, tako i pomoćnog, veznog i slično. U tu cijenu uključena je i cijena transportnih troškova bez obzira na prijevozno sredstvo sa svim prijenosima, utovarima i istovarima, te uskladištenje i čuvanje na gradilištu od uništenja (prebacivanje, zaštita i slično). Tu je uključeno i davanje potrebnih uzoraka kod izvjesnih vrsta materijala.</t>
  </si>
  <si>
    <t>RAD</t>
  </si>
  <si>
    <t>U kalkulaciji rada treba uključiti sav rad, kako glavni, tako i pomoćni, te sav unutarnji transport. Ujedno treba uključiti sav rad oko zaštite gotovih konstrukcija i dijelova objekta od štetnog utjecaja vrućine, hladnoće i slično.</t>
  </si>
  <si>
    <t>SKELE</t>
  </si>
  <si>
    <t>Sve vrste pomoćnih skela bez obzira na visinu ulaze u jediničnu cijenu dotičnog rada. Skela mora biti na vrijeme postavljena kako ne bi nastao zastoj u radu. Pod pojmom skela podrazumijeva se i prilaz istoj, te ograda. Kod zemljanih radova u jediničnu cijenu ulaze razupore, te mostovi za prebacivanje iskopa većih dubina. Ujedno su tu uključeni i prilazi, te mostovi za betoniranje konstrukcije i slično.</t>
  </si>
  <si>
    <t>OPLATA</t>
  </si>
  <si>
    <t>Kod izrade oplate predviđeno je podupiranje, uklještenje, te postava i skidanje iste. U cijenu ulazi kvašenje oplate prije betoniranja, kao i mazanje limenih kalupa. Po završetku betoniranja, sva se oplata nakon određenog vremena mora očistiti i sortirati.</t>
  </si>
  <si>
    <t>IZMJERE</t>
  </si>
  <si>
    <t>Ukoliko nije u pojedinoj stavci dat način obračuna radova, treba se u svemu pridržavati prosječnih normi u građevinarstvu.</t>
  </si>
  <si>
    <t>ZIMSKI I LJETNI RAD</t>
  </si>
  <si>
    <t>Ukoliko je u ugovoreni termin izvršenja objekta uključen i zimski odnosno ljetni period, to se neće posebno izvođaču priznavati na ime naknade za rad pri niskoj temperaturi; zaštita konstrukcija od hladnoće i vrućine, te atmosferskih nepogoda, sve mora biti uključeno u jediničnu cijenu. Za vrijeme zime objekt se mora zaštititi. Svi eventualni smrznuti dijelovi moraju se ukloniti i izvesti ponovo bez bilo kakve naplate. Ukoliko je temperatura niža od temperature pri kojoj je dozvoljen dotični rad, a investitor ipak traži da se radi, izvođač si ima pravo zaračunati naknadu po normi 6,006 ali u tom slučaju izvođač snosi punu odgovornost za ispravnost i kvalitetu rada. To isto vrijedi i za zaštitu radova tijekom ljeta od prebrzog sušenja uslijed visoke temperature.</t>
  </si>
  <si>
    <t>1
2
3
4
5
6
7</t>
  </si>
  <si>
    <t>FAKTORI</t>
  </si>
  <si>
    <t>Na jediničnu cijenu radne snage izvođač ima pravo zaračunati faktor na osnovu zakonskih propisa. Povrh toga izvođač ima faktorom obuhvatiti i slijedeće radove, koji se neće zasebno platiti, kao naknadni rad, i to:</t>
  </si>
  <si>
    <t>kompletnu režiju gradilišta, uključujući dizalice, mostove, sitnu mehanizaciju i slično,</t>
  </si>
  <si>
    <t>najamne troškove za posuđenu mehanizaciju, koju izvođač sam ne posjeduje, a potrebna mu je pri izvođenju rada,</t>
  </si>
  <si>
    <t>nalaganje temelja prije iskopa,</t>
  </si>
  <si>
    <t>sva ispitivanja materijala, ispitivanja dimnjaka u svrhu dobivanja potvrde od dimnjačara o ispravnosti,</t>
  </si>
  <si>
    <t>barake za smještaj radnika i kancelarije gradilišta,</t>
  </si>
  <si>
    <t>uskladištenje materijala i elemenata za obrtničke i instalaterske radove do njihove ugradbe,</t>
  </si>
  <si>
    <t>uređenje gradilišta po završetku rada, sa otklanjanjem svih otpadaka, šute, građevinskog materijala, inventara, pomoćnih objekata itd.</t>
  </si>
  <si>
    <t>Sve navedeno važi za obrtničke i instalaterske radove s tim, što izvođač graditeljskih radova prima kao naknadu određeni postotak na ime pokrića režijskih i manipulativnih troškova na fakturne iznose, a što se ima regulirati ugovorom.</t>
  </si>
  <si>
    <t>TOLERANCIJE</t>
  </si>
  <si>
    <t>Prilikom preuzimanja radova potrebno je obratiti pažnju na preciznost izvedbe radova i utvrditi da li su isti izvedeni u slijedećim tolerancijama mjera u odnosu na projektirane:</t>
  </si>
  <si>
    <t>Vertikalnost objekta ± 1,00 cm; s tim da se dopušta odstupanje na svakih 6,00 m također 1,00 cm, ali nije dopušteno zbrajanje grešaka na istu stranu.</t>
  </si>
  <si>
    <t>Dužina i širina objekta da su izvedene u projektiranim mjerama ±2,00 cm . Prostorije do 6,00 dužine, širine i visine da su izvedene u toleranciji L/600, a što iznosi ±1,00 cm za prostorije = 6,00 m. Manje prostorije bilo po visini, širini ili dužini imaju srazmjerno manje tolerancije.</t>
  </si>
  <si>
    <t>Visina stupova i zidova imaju toleranciju ± 1,00cm, a debljinu ±0,5 cm.</t>
  </si>
  <si>
    <t>Visina ili širina greda ±1,00 cm.</t>
  </si>
  <si>
    <t>Debljina ploče projektirane ±0,5 cm. Rubovi ploča ±1,00 cm.</t>
  </si>
  <si>
    <t>Ravnine podgleda ploča i zidova (betonskih ili od blok-opeke) 1,00 cm, mjereno letvom dužine 2,50 m u bilo kojem pravcu.</t>
  </si>
  <si>
    <t>Pukotine u konstruktivnim elementima dužine=30 cm i debljine = 3,0 mm.</t>
  </si>
  <si>
    <t>ZEMLJANI RADOVI</t>
  </si>
  <si>
    <t>Tlo parcele treba biti kategorizirano. Ako nije određeno u elaboratu geomehaničkog ispitivanja, onda to treba odrediti operativa s nadzornom službom i upisati u građevinski dnevnik. Prije početka zemljanih radova teren treba očistiti od šiblja i korova ili eventualno od stabala. Ovi radovi, kao i radovi oko razmjeravanja terena i obilježavanje zgrade uračunati su u jediničnu cijenu. Iskop zemlje vrši se prema nacrtima ručno ili strojno na predviđenu dubinu sa poravnanjem dna i s vertikalnim stranama, s eventualnim podupiranjem i razupiranjem, kao i crpljenje vode gdje je to potrebno. Široki iskop izvesti sa stranicama u nagibu koji odgovara tom terenu i potrebnim proširenjem za izvedbu izolaterskih i drugih radova na vanjskoj strani podrumskih zidova. Podupiranja, razupiranje i crpljenje vode, kao i prokvašenje zemlje uslijed kiše, obuhvaćeno je jediničnim cijenama i ne naplaćuje se posebno. Ako se iskopane jame oštete, odrone ili zatrpaju nepažnjom ili uslijed nedovoljnog podupiranja izvođač ih dovodi u ispravno stanje.</t>
  </si>
  <si>
    <t>1
2
3
4
5
6
7
8
9</t>
  </si>
  <si>
    <t>Iskop na određenu dubinu definitivno izvršiti neposredno pred početak izvedbe temelja, da se ležajna ploha temelja ne bi eventualno raskvasila. Završni iskop treba pregledati geomehaničar i odobriti upis u građevinski dnevnik. Svi radovi i faze na izgradnji objekata trebaju se obostrano snimiti i uvesti u građevinsku knjigu sa skicom i opisom iskopa. Iskopanu zdravu zemlju nakon izrade temelja i zidova treba upotrijebiti za nasipavanje unutar temeljnih zidova, uz obodne zidove oko objekta i za nasipavanje na gradilištu, te ju deponirati na gradilištu, a višak deponirati na gradsku deponiju.</t>
  </si>
  <si>
    <t>Ukoliko se ne može postići potrebna zbijenost tla pristupa se zamjeni tla kamenim agregatom. Građenje nasipa i posteljice obavlja se prema projektu i u skladu sa normama U.E1.010. I U.E8.010. Kontrolu posteljice vršiti na svakih 50 m’ kolnika. Izvedba nosivog sloja od mehanički zbijenog zrnatog kamenog agregata, izvesti prema projektu, a skladu s normom U.E9.022/70, te “Opći tehnički uvjeti za za radove na cestama”. Za izvedbu ovog sloja mogu se upotrijebiti gradiva (prirodni šljunak, drobljeni kamen više frakcija), za koje je prethodno dokazano da udovoljavaju zahtijevima glede granulometrije, mehaničkih i kemijskih svojstava. Kontrolna ispitivanja modula stišljivosti i granulometrijskog sastava vršiti svakih 500m2 površine Jedinična cijena podrazumjeva, troškove ispitivanja podloge, potrebna razupiranja i radnu skelu, iskope i transport, popravke loše izvedenih dijelova, skupljanje otpadaka i čišćenje radnog prostora. U cijenu su uključeni svi posredni i neposredni troškovi za rad, materijal, transport, alat i građevinske strojeve, uzimanje uzoraka i troškovi ispitivanja.</t>
  </si>
  <si>
    <t>Nasutu zemlju oko izvedenih temelja i šahtova, unutar temeljnih zidova i oko vanjskih obodnih zidova objekta treba u slojevima nabijati na troškovnikom propisani modul stišljivosti. Modul zbijenosti nasipa odnosno tampona kod cestovnih površina mora biti slijedeći:</t>
  </si>
  <si>
    <t>za kolnik Me 70 MN/m2</t>
  </si>
  <si>
    <t>za parkirališta Me 60 MN/m2</t>
  </si>
  <si>
    <t>za nogostup Me 50 MN/m2</t>
  </si>
  <si>
    <t>za nasip kameni - šljunčani Me 40 MN/m2</t>
  </si>
  <si>
    <t>za zemljani nasip Me 30 MN/m2</t>
  </si>
  <si>
    <t>Kod nasipavanja nakon izvedbe temelja, postave i zaštite vertikalne izolacije, horizontalne kanalizacije materijal je potrebno polijevati kako bi se dobila potrebna zbijenost. Nabijanje izvesti u slojevima do najviše 30 cm s vibro-nabijačima ili žabama. Po završetku gradnje izvršiti planiranje terena, te ukloniti nepotrebno sa gradilišta. Za nasipavanje ispod betonskih podloga podova na zemlji imaju se upotrijebiti troškovnikom propisani materijali u predviđenim debljinama slojeva. Široki iskop treba izvesti od planuma nasipa ispod betonskih podloga podova na zemlji s odgovarajućim pokosima prema kategoriji iskopa. Iskop zemlje za nearmirane temelje i za nearmirane pojedinačne temelje izvesti sa pravilnim okomitim zasjecima stranica, jer se isti betoniraju u zemlji. Sav iskopani materijal treba odbaciti barem 1 m od građevinske jame ili odmah u transportno sredstvo, ovisno o količinama koje su potrebne za zatrpavanje. Kod slučaja gdje je za nasipavanje potrebno dovesti materijal iz pozajmišta, jediničnom cijenom treba obuhvatiti i otvaranje pozajmišta.</t>
  </si>
  <si>
    <t>Jedinične cijene za pojedine stavke trebaju sadržavati:</t>
  </si>
  <si>
    <t>Sav rad za iskop (ručni ili mehanički)</t>
  </si>
  <si>
    <t>Potrebne razupore, podupore (osiguranje od urušavanja)</t>
  </si>
  <si>
    <t>Postava potrebne ograde i mostova za prebacivanje</t>
  </si>
  <si>
    <t>Sva potrebna planiranja i niveliranje</t>
  </si>
  <si>
    <t>Sva potrebna nabijanja površina</t>
  </si>
  <si>
    <t>Crpljenje površinske ili procjedne vode</t>
  </si>
  <si>
    <t>Utovar u kamion, prevoz na gradilišnu deponiju i istovar zemlje</t>
  </si>
  <si>
    <t>OBRAČUN RADOVA:</t>
  </si>
  <si>
    <t>Obračun radova kod čišćenja terena obračunava se po m2, odnosno komadima kada je riječ o stablima, dok se odstranjivanje ostalih prepreka obično uzim a paušalno. Obračun iskopanog materijala kod iskopa ili otkopa uzima se po m3 u sraslom stanju, tj. prema volumenu u kojem se nalazilo prije kopanja i prema dimenzijama iz projekta. Obračun materijala u nasipu uzima se prema volumenu izrađenog nasipa. Obračun materijala koji se transportira uzima se u sraslom stanju, tj. prema volumenu koji se dobije kada se materijal u transportnom sredstvu podjeli sa koeficijentom rastresitosti. Transportne dužine obračunavaju se od težišta mase iskopa do težišta mase nasipa. Ovi uvjeti se mijenjaju ili nadopunjuju pojedinim stavkama troškovnika.</t>
  </si>
  <si>
    <t>OPĆI UVJETI I NAČIN OBRAČUNA SU SASTAVNI DIO TROŠKOVNIKA.</t>
  </si>
  <si>
    <t>BETONSKI I ARMIRANOBETONSKI RADOVI</t>
  </si>
  <si>
    <t>OPĆI UVJETI</t>
  </si>
  <si>
    <t>Kod izvedbe betonskih i armirano-betonskih radova treba se u svemu pridržavati postojećih propisa, standarda i "Tehničkkog propisa za betonske konstrukcije" sa pripadajućim dopunama, te statičkog računa. Prije početka izvedbe betonskih radova treba pregledati i zapisnički konstatirati podatke o agregatu, cementu i vodi, odnosno o faktorima koji se utjecati na kvalitetu radova i ugrađenog betona. Izvođač betonskih radova obvezan je izraditi projekt betona koji sadrži:</t>
  </si>
  <si>
    <t>sastav betonskih mješavina i tehničke uvjete za svaku, projektima arhitekture i konstrukcije, traženu konzistenciju i klasu betona (C)</t>
  </si>
  <si>
    <t>plan betoniranja, organizaciju i opremu</t>
  </si>
  <si>
    <t>način transporta i ugradnje betonske mješavine</t>
  </si>
  <si>
    <t>način njegovanja ugrađenog betona</t>
  </si>
  <si>
    <t>program kontrole betona, uzimanja uzoraka i ispitivanja betonske mješavine i betona po partijama Ukoliko projektom nisu definirani posebni, dodatni uvjeti, za izradu betona upotrijebit će se cement, agregat i voda koji udovoljavaju trenutno važećim hrvatskim normama. Eventualni posebni i dodatni uvjeti dati su u opisu stavki na koje se odnose. Ukoliko se u opisu stavki traže dodaci betonu isti moraju udovoljavati trenutno važećim hrvatskim normama.</t>
  </si>
  <si>
    <t>Cement u pogledu kvalitete mora odgovarati trenutno važećim hrvatskim normama.</t>
  </si>
  <si>
    <t>Prilikom isporuke cementa isporučilac je dužan dostaviti i ateste. Cement o kojem nema atesta potrebno je ispitati prilikom svake veće isporuke. Kod centralne pripreme betona cement se ispituje po određenom sistemu od strane ovlaštenog instituta. Za izradu betona predviđa se prirodno granulirani šljunak ili drobljeni agregat. Kameni agregat mora biti dovoljno čvrst i postojan, ne smije sadržavati zemljanih i organskih sastojaka, niti drugih primjesa štetnih za beton i armaturu.</t>
  </si>
  <si>
    <t>Kameni agregat i voda u pogledu kvalitete mora odgovarati trenutno važećim hrvatskim normama.</t>
  </si>
  <si>
    <t>Uzimanje uzoraka vrši se na mjestu iskopa ili drobljenja, a isporučilac je obavezan dostaviti ateste o ispitivanju agregata koji se uzimaju na gradilištu.</t>
  </si>
  <si>
    <t>Beton mora odgovarati trenutno važećim hrvatskim normama.</t>
  </si>
  <si>
    <t>Čvrstoća betona određuje se klasom betona. Izvođač se mora strogo pridržavati klase betona određene za pojedine konstrukcije, a označene u statičkom računu. Beton spravljati isključivo strojnim putem. Za izradu betona upotrijebiti istu vrstu cementa i granulirani agregat.</t>
  </si>
  <si>
    <t>Beton za ispitivanje mora se uzeti sa mjesta ugrađivanja u serijama od po 3 kocke. Kocke za ispitivanje potrebno je uzeti za klase betona ispod C 16/20 na svakih 100 m3, a za klase 16/20 i više na svakih 50 m3 betona. Kod izvođenja betonskih radova treba voditi računa o tome kakve su atmosferske prilike tj. ako je temperatura visoka prije betoniranja politi podlogu, odnosno tlo i eventualnu oplatu kako ne bi došlo do upijanja vode iz betona.</t>
  </si>
  <si>
    <t>S ugradnjom betona može se započeti tek kada je oplata i armatura definitivno postavljena i učvršćena. Komprimiranje betona vrši se pervibratorima - pri tome paziti da ne dođe do stvaranja segregacionih gnijezda. Zaštita betonske konstrukcije vrši se polijevanjem vodom ili prekrivanjem jutenim platnom, a zavisno od trenutne temperature. Naročitu pažnju posvetiti ugradbi betona koji se neće naknadno obrađivati, jer površina tih konstrukcija mora biti potpuno glatka i ravna. Armatura mora ostati u određenom položaju i za vrijeme betoniranja i mora biti obuhvaćena betonom u čitavoj dužini i opsegu.</t>
  </si>
  <si>
    <t>Obračun:</t>
  </si>
  <si>
    <t>Obračun se vrši po m2, m', m3, ili po komadu tj. prema stavkama troškovnika. Stropne ploče se računaju unutar zidova, stupovi i zidovi se obračunavaju do greda, nadvoja, serklaža ili u punoj visini tj. do gornjeg ruba ploče, ako kontinuirano prelazi zidove. Sve dijelove betonske konstrukcije obračunati prema GN 400.</t>
  </si>
  <si>
    <t>Općenito</t>
  </si>
  <si>
    <t>Ovim uvjetima propisuje se način izrade i osobine materijala, čega se treba pridržavati kod izrade oplate, razupiranja i sličnih radova. Pri izradi se treba pridržavati i propisa iz "Tehnički propis za betonske konstrukcije" sa pripadajućim dopunama.(NN 139/09; NN 14/10 i NN 125/10), "Pravilnik o zaštiti na radu u građevinarstvu", Sl. list br. 42 od 1981 godine, kao i projekta i statičkog računa. Oplata kao i razna razupiranja, moraju imati takvu sigurnost i krutost da bez slijegavanja i štetnih deformacija mogu primiti opterećenja i utjecaje koji nastaju za vrijeme izvedbe radova.</t>
  </si>
  <si>
    <t>Za izradu oplate koristiti daske, gredice i letve od jelove rezane građe, te ploče od vlagootporne glatke šperploče kao BETOPLAN različite debljine. Korištenje građe dozvoljeno je više puta osim na onim dijelovima konstrukcije gdje se izričito traži glatka oplata. Sav materijal potreban za izradu oplate treba pravovremeno dostaviti na gradilište u dovoljnoj količini. Također će se može koristiti i industrijska oplata kao DOKA, PERI, PASCHAL ili NOA. U slučaju kada se koristi industrijska oplata za konstrukcije koje se izvode kao vidljivi glatki beton na industrijsku oplatu treba pričvrstiti tanke glatke ploče kao BETOPLAN radi izbjegavanja otiska spojeva industrijske oplate.</t>
  </si>
  <si>
    <t>1
2
3
4
5
6</t>
  </si>
  <si>
    <t>IZRADA</t>
  </si>
  <si>
    <t>Oplate moraju biti stabilne, otporne i dovoljno poduprte da se ne bi izvijale ili propustile u bilo kojem pravcu. Moraju biti izrađene točno po mjerama označenim u crtežima plana oplate za pojedine dijelove konstrukcije koji će se betonirati sa svim potrebnim podupiračima. Unutarnje površine oplate moraju biti ravne, bilo da su horizontalne, vertikalne ili napregnute, prema tome kako je to u crtežima planova oplate predviđeno. Nastavci pojedinih dasaka ne smiju izlaziti iz ravnine, tako da nakon njihovog skidanja vidljive površine betona budu ravne i s oštrim rubovima, te da se osigura dobro brtvljenje i sprečavanje deformacije.</t>
  </si>
  <si>
    <t>Za oplatu se ne smiju koristiti takvi premazi koji se ne bi mogli oprati s gotovog betona ili bi nakon pranja ostale mrlje na tim površinama. Oplatu za betonske konstrukcije, čije se površine ostati vidljive, potrebno je izvesti u glatkoj "Blažuj" blanjanoj ili profiliranoj oplati, a prema nacrtu. Ako se u projektu traži blanjana oplata, onda treba koristiti daske istih širina, osim ako nije drugačije predviđeno s vidljivom strukturom drveta, a slaganje dasaka prema projektu ili uputama projektanta.</t>
  </si>
  <si>
    <t>Za stupove kod kojih se površina neće naknadno obrađivati oplata se izvodi od glatkih šperploča s malom upotrebom, jer površina betona mora biti glatka i ravna. Okrugli stupovi izvode se u čeličnoj oplati. Nadvišenja oplate ovise o građevini, njenoj namjeni i estetskom izgledu. Za manje noseće elemente, čija je slobodna dužina veća od 6,0 m', oplata se obično postavlja tako da se nakon njezina opterećenja ostane nadvišenje veličine L/1000, gdje je L - raspon elemenata. Kad su u betonskim zidovima i drugim konstrukcijama predviđeni otvori i udubine za prolaz vodovodne i kanalizacione cijevi, cijevi centralnog loženja i slično, kao i dimovodne i ventilacione kanale i otvore, treba još prije betoniranja izvesti i postaviti cijevi većeg profila od prolazeće cijevi da se iste mogu provući kroz zid ili konstrukciju i propisno zabrtviti. Kod nastavljanja betoniranja po visini, prilikom postavljanja oplate za tu konstrukciju treba izvesti zaštitu površina betona već gotovih konstrukcija, od procjeđivanja cementnog mlijeka. Neposredno prije početka ugrađivanja betona oplata se mora očistiti.</t>
  </si>
  <si>
    <t>Oplate moraju biti tako izvedene da se mogu skidati lako i bez oštećenja konstrukcija, sa svim njenim elementima, kao i slaganje i sortiranje građe na određenim mjestima. Također je uključeno i čišćenje dasaka, gredica, potpora i drugog, vađenje čavala, sječenje vezne žice, vađenje klanfi i zavrtanja, kao i čišćenje tih elemenata od eventualnih ostataka stvrdnutog betona.</t>
  </si>
  <si>
    <t>Izrađena oplata s podupiranjem, prije betoniranja mora biti od strane izvođača statički kontrolirana. Prije nego što se počne ugrađivati beton moraju se provjeriti dimenzije oplate i kakvoća njihove izvedbe, kao i čistoća i vlažnost oplate. Rezultati ispitivanja nivelete oplate, kao i zapisnik o prijemu tih konstrukcija, čuvaju se u evidenciji koja će prilikom primopredaje izgrađene građevine ustupa korisniku te građevine. Premjeravanje i obračun izvršenih radova vršit će se prema "Prosječnim normama u građevinarstvu".</t>
  </si>
  <si>
    <t>ARMIRAČKI RADOVI</t>
  </si>
  <si>
    <t>OPĆI UVJETI:</t>
  </si>
  <si>
    <t>Kod izvedbe armiračkih radova treba se u svemu pridržavati postojećih propisa i standarda. Betonski čelik u pogledu kvalitete mora odgovarati trenutno važećim hrvatskim normama.</t>
  </si>
  <si>
    <t>Sve vrste čelika moraju imati kompaktnu homogenu strukturu. Ne smiju imati nikakvih nedostataka, mjehura, pukotina ili vanjskih oštećenja. Prilikom isporuke betonskog čelika isporučilac je dužan dostaviti ateste koji garantiraju vlačnu čvrstoću i varivost čelika. Na gradilištu odgovorna osoba mora obratiti naročitu pažnju na eventualne pukotine, jača vanjska oštećenja, slojeve rđe, prljavštine i čvrstoću, te dati nalog da se takav betonski čelik odstrani ili očisti.</t>
  </si>
  <si>
    <t>Savijeni valjani čelik mora biti označen točno prema armaturnim nacrtima i u svemu mora zadovoljavati pozitivne zakonske propise.</t>
  </si>
  <si>
    <t>savijeni rebrasti čelik mora biti označen prema armaturnim nacrtima i u svemu mora zadovoljiti pozitivne zakonske propise.</t>
  </si>
  <si>
    <t>mrežasta armatura mora biti označena i dimenzionirana točno prema armaturnim nacrtima, a u svemu mora zadovoljavati pozitivne zakonske propise.</t>
  </si>
  <si>
    <t>Svaka stavka armiračkih radova sadrži:</t>
  </si>
  <si>
    <t>Pregled armature prije savijanja i sječenja sa čišćenjem i sortiranjem. Sječenje, ravnanje i savijanje armature na gradilištu sa horizontalnim transportom do mjesta savijanja, te horizontalnim i vertikalnim transportom do mjesta vezanja i ugradnje, ili savijanja u centralnom savijalištu, transport do radilišta, te horizontalni i vertikalni transport već gotovog savijenog čelika do mjesta vezanja i ugradnje. Postavljanje i vezanje armature točno prema armaturnim nacrtima, s podmetanjem podložaka, kako bi se osigurala potrebna udaljenost između armature i oplate. Pregled armature od strane izvođača i nadzornog organa prije početka betoniranja.</t>
  </si>
  <si>
    <t>MREŽASTA ARMATURA</t>
  </si>
  <si>
    <t>Pregled armature i varova sa eventualnim čišćenjem armature i sortiranjem. Sječenje armature na radilištu, transport do gradilišta, te horizontalni i vertikalni transport do mjesta ugradnje ili sječenje armature u centralnom savijalištu. Postavljanje armature točno prema armaturnim nacrtima s podmetanjem podložaka kako bi se osigurala potrebna udaljenost između armature i oplate. Pregled armature od strane izvođača i nadzornog organa prije početka betoniranja. Prilikom transportiranja armature sa centralnog savijališta na gradilište, armatura mora biti vezana i označena po stavkama i pozicijama iz nacrta savijanja armature. Armatura mora biti na gradilištu pregledno deponirana. Prije polaganja, armatura mora biti očišćena od rđe i nečistoće.</t>
  </si>
  <si>
    <t>Žica, plastični ili drugi ulošci koji se polažu radi održavanja razmaka, kao i sav drugi pomoćni materijal, uključeni su u jediničnu cijenu. Ugrađivati se mora armatura po profilima iz statičkog računa, odnosno nacrta savijanja. Ukoliko je onemogućena nabava određenih profila, zamjena se vrši uz odobrenje statičara. Postavljenu armaturu prije betoniranja dužan je osim rukovodioca radilišta i nadzornog organa pregledati statičar, te o tome izvršiti upis u građevinski dnevnik. Mjerodavni podatak za marku betona koji treba upotrijebiti na pojedinim dijelovima konstrukcije uzima se iz statičkog računa i nacrta savijanja armature.</t>
  </si>
  <si>
    <t>OBRAČUN</t>
  </si>
  <si>
    <t>Obračun ugrađene armature vrši se za klasičnu armaturu po grupama u kg ovisno o profilu, a za varene mreže bez obzira na profil. Ukoliko se izvrši preračunavanje na objektu se može uz suglasnost statičara izvršiti i zamjena vrsta čelika i profila ovisno o mogućnostima dobave.</t>
  </si>
  <si>
    <t>Jedinična cijena treba obuhvatiti:</t>
  </si>
  <si>
    <t>dopremu betonskog željeza na savijalište,</t>
  </si>
  <si>
    <t>doprema na gradilište gotove armature iz centralnog savijališta,</t>
  </si>
  <si>
    <t>sav materijal, alat i uskladištenje,</t>
  </si>
  <si>
    <t>uzimanje potrebnih izmjera na objektu,</t>
  </si>
  <si>
    <t>troškove radne snage za kompletan rad, opisan u troškovniku,</t>
  </si>
  <si>
    <t>sve horizontalne i vertikalne transporte do mjesta,</t>
  </si>
  <si>
    <t>potrebnu radnu skelu (izuzima se fasadna skela),</t>
  </si>
  <si>
    <t>čišćenje nakon završetka radova,</t>
  </si>
  <si>
    <t>svu štetu kao i troškove popravka kao posljedica nepažnje u toku izvedbe,</t>
  </si>
  <si>
    <t>troškove zaštite na radu, troškove atesta</t>
  </si>
  <si>
    <t>ZIDARSKI I IZOLATERSKI RADOVI</t>
  </si>
  <si>
    <t>Zidarske radove izvesti u svemu prema troškovniku. Ako koja stavka nije izvođaču jasna, mora prije ponude tražiti objašnjenje od projektanta. Eventualne izmjene materijala, te način izvedbe tokom gradnje mora se izvršiti isključivo pismenim dogovorom s Projektantom i Nadzornim organom. Sve više radnje koje neće biti na taj način utvrđene, neće se priznati u obračun. Ukoliko se traži stavkom troškovnika materijal koji nije obuhvaćen propisima, ima se u svemu izvesti prema uputama proizvođača, te garancijom i atestima od za to ovlaštenih ustanova (IGH ili sl.). Sav materijal upotrebljen za zidarske radove mora odgovarati postojećim propisima i standardima.</t>
  </si>
  <si>
    <t>Puna opeka od gline</t>
  </si>
  <si>
    <t>Fasadna puna opeka</t>
  </si>
  <si>
    <t>Šuplja opeka i blokovi od gline</t>
  </si>
  <si>
    <t>Šuplje pregradne ploče od gline</t>
  </si>
  <si>
    <t>Puni blokovi od laganog betona</t>
  </si>
  <si>
    <t>Šuplji blokovi od laganog betona</t>
  </si>
  <si>
    <t>Mort za zidanje</t>
  </si>
  <si>
    <t>Mort za žbukanje</t>
  </si>
  <si>
    <t>Cement</t>
  </si>
  <si>
    <t>Gašeni kreč</t>
  </si>
  <si>
    <t>Pijesak</t>
  </si>
  <si>
    <t>Voda</t>
  </si>
  <si>
    <t>Zidovi</t>
  </si>
  <si>
    <t>Zidati treba u pravilnom vezu, u potpuno horizontalnim redovima debljine morta-fuge 1 cm. Mort mora odgovarati omjerima po količinama materijala označenim u poziciji N 301,1 prosječnih normi, a čvrstoća i kvaliteta mora odgovarati propisima HRN-i. Pijesak mora biti čist bez organskih primjesa. Cement za produžen i cementni mort mora odgovarati propisima HRN-i. Vapno treba biti dobro gašeno i odležano. Ukoliko se radi s hidratiziranim vapnom obavezno se držati upute proizvođača. Pri zidanju ostaviti sve otvore za kanale, instalacije i sl., a prema projektu. Kod zidova 7 i 12 cm iznad vrata uključiti u jediničnu cijenu zida izradu i montažu armirano betonskih montažnih nadvoja.</t>
  </si>
  <si>
    <t>Svježe zidove treba zaštititi od utjecaja visoke i niske temperature i atmosferskih nepogoda. Površine kod koji se samo naknadno obrađuju reške (fugiraju) treba pažljivo zidati sa čistim licem i oštrobridom opekom. Dimnjake, ventilacione kanale i sl. treba posebno pažljivo izvađati u prod. ili cem. mortu s dobro obrađenim i zaglađenim fugama izvana i iznutra. Treba se pridržavati uputstva i prospekata proizvođača montažnih elemenata u pogledu nosivosti, zidanja i termičkih vrijednosti. Pri obračunu količina svi otvori se odbijaju po zidarskim mjerama, uključujući armirano betonske nadvoje kod punog zida.</t>
  </si>
  <si>
    <t>Žbukanje</t>
  </si>
  <si>
    <t>Žbukanje zidova u pogodno vrijeme i kad su zidovi i stropovi potpuno suhi. Po velikoj zimi i vrućini treba izbjegavati žbukanje, jer tada može doći do smrzavanja odnosno pucanja uslijed sušenja. Prije žbukanja treba plohe dobro očistiti i navlažiti. Spojnice moraju biti udubljene cca 1,5 cm od plohe zida. Površine žbuke moraju biti glatke i ravne bez pukotina i visova. Uglovi i završeci oštri, ravni, okomiti, vodoravni ili u pravcu označenim u nacrtima. Sudar žbuka sa svim elementima ugrađenim u zid mora biti potpuno zatvoren i fino obrađen.</t>
  </si>
  <si>
    <t>Ploha žbuke ne smije prekoračiti ravnine ugrađenih okvira, doprozornika i dovratnika. Svi uglovi i sudari moraju biti oštro i ravno odrezani i pod ravnim kutem izvedeni sa prethodnom postavom originalnih metalnih kutnih i zidnih plosnih i kutnih profila na svim rubovima zida, sredini zidova te doprozornicima i natprozornicima. Također na svim spojevima zidnih i stropnih površina te armiranobetonskih površina sa površinama nekog drugog materijala (gips ploče, blokovi) postaviti PVC mrežicu radi sprečavanja nastajanja pukotina.</t>
  </si>
  <si>
    <t>Žbuka se nanosi u dva sloja: prskanje cementnim mlijekom i sloj grube žbuke. Cementno mlijeko je cementni mort omjera 1:1, tečne konzistencije koji se prskanjem nanosi na prethodno navlaženu podlogu. Gruba žbuka se izvodi cementnim mortom s drobljenim pijeskom ("nulerica") u omjeru 1:3. Ukupna deblja žbuke je 1,5cm. Ukoliko se izvodi industrijsko pripremljena žbuka: gipsanovapnena ili cementnovapnena predvidjeti sljedeće slojeve:</t>
  </si>
  <si>
    <t>kontaktni sloj prema uputstvu proizvođača na svim betonskim površinama</t>
  </si>
  <si>
    <t>žbuka debljine 1,5cm pripremljena prema uputstvu proizvođača, strojno nanošena sa finalnom obradom grubom na mjestima gdje se lijepe keramičke pločice, a na mjestima gdje je predviđeno bojanje žbuka je u kvaliteti gleta, filcana tj. pripremljena za bojanje.</t>
  </si>
  <si>
    <t>Žbuka treba biti ravna s maksimalnim odstupanjem od 2 mm mjereno letvom dužine 2m u bilo kojem mjestu i smjeru.</t>
  </si>
  <si>
    <t>Obračun po m2.</t>
  </si>
  <si>
    <t>AB estrih, plivajući podovi</t>
  </si>
  <si>
    <t>Izrada estriha, tj. zaglađene i lagano armirane betonske podloge debljine 5 –10 cm. Debljinu i nagibe u sanitarijama izvesti prema projektu. Zaglada treba biti kvalitetno izvedena, kao podloga za samonivelirajući, epoksidni pod.</t>
  </si>
  <si>
    <t>Betonska podloga izvodi se od sitnozrnog betona (najkrupnije zrno agregata može biti 15 mm) klase betona C 25/30, armirana u sredini visine armaturnom mrežom Q=139, ili mrežom Ø 3mm na razmaku 5 cm u oba smjera. Alternativno se umjesto mreže mogu koristiti i ojačanja sa polipropilenskim vlakancima dužine 12-18 mm u težini 1 kg/m3 betona Strojno pripremljen beton razastire se do polovine projektirane visine sloja, potom se postavlja armatura i nastavlja sa razastiranjem betona do pune visine sloja. Beton se vibrira i zaglađuje strojno, "helikopterskom" gladilicom, ili ručno ("fratunom") ako je isto traženo opisom stavke. Površina mora biti ravna.</t>
  </si>
  <si>
    <t>Maksimalno mjestimično odstupanje od zadane ravnine je +(-) 2mm . Ukoliko neravnine budu veće popravak izravnanja ide na teret ove stavke. Na sudarima estriha sa zidovima, stupovima, dovratnicima i ostalim vertikalnim elementima konstrukcije, te oko elemenata instalacija koji prodiru kroz pod, potrebno je izvesti dilatacionu fugu. Fuga se izvodi umetkom od ekspandiranog polistirena ("stiropor"), širine 1cm i visine do kote gotova poda. Površina estriha se dijeli u polja površine axb = 25m2. Odnos stranica a:b mora biti manji ili jednak odnosu 1:2,5 , a dužina veće stranice ne smije biti veća od 6m. Estrih se u normalnim uvjetima suši 3-4 tjedna, dok m u vlažnost ne padne ispod 3% a čvrstoća naraste preko 70% . Potom se mogu izvoditi daljnji radovi. U cijenu uključiti sve potrebne radove i materijale (beton i armaturu).</t>
  </si>
  <si>
    <t>Izrada cementnih namaza i glazura</t>
  </si>
  <si>
    <t>Cementni namazi i glazure izvode se kao među slojevi u podovima ili kao finalni slojevi poda. Podloga na koje se namazi i glazure nanose moraju biti čiste i suhe. Mort za izradu glazura i namaza je cementni industrijski mort odgovarjuće kvalitete. Površina namaza i glazura mora pratiti projektiranu plohu sa maksimalnim mjestimičnim odstupanjem od +(-) 3mm. Površinska obrada ovisi o namjeni namaza ili glazure. Obračun po m2 ili m' glazure u ovisnosti o debljini glazure.</t>
  </si>
  <si>
    <t>Razni graditeljski radovi</t>
  </si>
  <si>
    <t>Sve ugradbe izvesti točno po propisima i na mjestu označenom po projektu, a u vezi opisa pojedine stavke. Kod ugradbe doprozornika uključena je ugradba prozorskih klupčica, kutija za eslinger rolete, kutija za opruge kod esligera, kutija za flos roletu i sl., dakle sve što ide uz doprozornik. Ovo se analogno odnosi i na druge ugradbe. Kod stavaka, gdje je uz ugradbu označena i dobava, istu treba uključiti, a također i eventualnu izradu pojedinih elemenata, koji se izvode na gradilištu i ugrađuju montažno. U cijenu treba uračunati svu zidarsku pripomoć obrtnicima, instalaterima, nošenje izuzetno teških predmeta, pripomoć kod raznih ugradbi, te materijal za ugradbu. Obračun za zidarske radove vrši se prema GN 301.</t>
  </si>
  <si>
    <t>Jedinična cijena zidarskih radova mora sadržavati:</t>
  </si>
  <si>
    <t>sav rad, uključivo prijenos, alat i mašine,</t>
  </si>
  <si>
    <t>sav materijal, uključivo vezni,</t>
  </si>
  <si>
    <t>svu potrebnu skelu, bez obzira na visinu i vrstu sa prolazima,</t>
  </si>
  <si>
    <t>transportne troškove materijala,</t>
  </si>
  <si>
    <t>potrebna oplata za zidarske svodove,</t>
  </si>
  <si>
    <t>zaštita zidova od utjecaja vrućine, hladnoće, atmosferskih nepogoda,</t>
  </si>
  <si>
    <t>čišćenje prostorija i zidnih površina po završetku zidanja, žbuke sa odvozom otpada,</t>
  </si>
  <si>
    <t>poduzimanje mjera po HTZ i drugim postojećim propisima.</t>
  </si>
  <si>
    <t>Jedinična cijena kod žbukanja odnosno obrade fasade treba sadržavati:</t>
  </si>
  <si>
    <t>sav potreban rad uključujući prenose, alat i mašine, sav potreban materijal,</t>
  </si>
  <si>
    <t>svu potrebnu skelu, bez obzira na vrstu i visinu,</t>
  </si>
  <si>
    <t>kvašenje i pacokiranje površine, gdje je to po gornjem opisu potrebno, izrada uzoraka od fasadne žbuke, čišćenje prostorija po završenom radu sa odnosom šute,</t>
  </si>
  <si>
    <t>Jedinična cijena za razne graditeljske radove treba sačinjavati:</t>
  </si>
  <si>
    <t>sav rad i transport, sav materijal (uključujući sav pomoćni materijal za ugradbe kao mort, ljepenka, skobe itd.),</t>
  </si>
  <si>
    <t>sva potrebna bušenja i dubljenja,</t>
  </si>
  <si>
    <t>izrada i postava drvenih podmetača potrebnih za ugradbu,</t>
  </si>
  <si>
    <t>svu potrebnu skelu,</t>
  </si>
  <si>
    <t>sva potrebna bušenja i dubljenja kod raznih ugradbi,</t>
  </si>
  <si>
    <t>čišćenje objekta tokom gradnje i po završetku gradnje.</t>
  </si>
  <si>
    <t>Ugradbu treba vršiti tako, da se ne čini šteta na ostalom dijelu objekta. Ovi opći uvjeti se mijenjaju ili dopunjuju opisom pojedine stavke troškovnika.</t>
  </si>
  <si>
    <t>IZOLACIJE</t>
  </si>
  <si>
    <t>Hidroizolacije</t>
  </si>
  <si>
    <t>Sav materijal za izolaciju treba biti prvorazredne kvalitete, te odgovarati postojećim propisima i standardima HRN-i.</t>
  </si>
  <si>
    <t>hladni premaz</t>
  </si>
  <si>
    <t>vrući premaz</t>
  </si>
  <si>
    <t>ljepenka</t>
  </si>
  <si>
    <t>bitumenizirana juta</t>
  </si>
  <si>
    <t>Ukoliko je opis koje stavke izvođaču nejasan, treba pravovremeno prije predaje ponude tražiti objašnjenje od projektanta. Eventualne izmjene materijala, te način izvedbe tokom gradnje moraju se izvršiti isključivo pismenim dogovorom sa projektantom i nadzornim organom. Sve više radnje, koje neće biti na taj način utvrđene, neće se priznati u obračunu. Podloga za hidroizolaciju mora biti suha i čvrsta, ravna i bez šupljina na površini, te očišćena od prašine i raznih nečistoća. Svi spojevi izvedeni su potrebnim preklopima min. 10 cm, pažljivo izvesti savijanje, jer se sve manjkavosti i štete nastale lošom izvedbom izolacije snositi izvođač. Ukoliko se traži stavkom troškovnika materijal koji nije obuhvaćen propisima, ima se u svemu izvesti prema uputama proizvođača, te garancijom i atestima za to ovlaštenih ustanova (IGH ili sl.). Ukoliko se naknadno ustanovi tj. pojavi vlaga zbog nesolidne izvedbe, ne dozvoljava se krpanje, već se mora ponovno izvesti izolacija cijele površine na trošak izvođača. Izvođač mora u tom slučaju o svom trošku izvesti i popravak pojedinih građevinskih i obrtničkih radova, koji se prilikom ponovne izvedbe oštete ili moraju demontirati.</t>
  </si>
  <si>
    <t>1
2
3
4
5
6
7
8
9
10</t>
  </si>
  <si>
    <t>Ukoliko se traži stavkom troškovnika materijal koji nije obuhvaćen propisima, ima se u svemu izvesti prema uputama proizvođača, te garancijom i atestima za to ovlaštenih ustanova (IGH ili sl.). Ukoliko se naknadno ustanovi tj. pojavi vlaga zbog nesolidne izvedbe, ne dozvoljava se krpanje, već se mora ponovno izvesti izolacija cijele površine na trošak izvođača. Izvođač mora u tom slučaju o svom trošku izvesti i popravak pojedinih građevinskih i obrtničkih radova, koji se prilikom ponovne izvedbe oštete ili moraju demontirati.</t>
  </si>
  <si>
    <t>Jedinična cijena treba sadržavati:</t>
  </si>
  <si>
    <t>sav rad, uključivo prenose, prijevoze, grijanja itd.,</t>
  </si>
  <si>
    <t>sav potreban materijal i transport,</t>
  </si>
  <si>
    <t>poduzimanje mjera po HTZ i drugim postojećim propisima,</t>
  </si>
  <si>
    <t>uklanjanje svih otpada nakon izvedenih radova.</t>
  </si>
  <si>
    <t>Ovi opći uvjeti mijenjau se ili nadopunjuju opisom pojedine stavke troškovnika. Prije montaže na gradilištu, izvođač je dužan izgraditi razradu detalja izrade (ugradbe) pridržavajući se pravila dobrog zanata i uvažavajući klimatske uvjete, te dati ih na ovjeru projektantu i nadzoru. Za atestirane detalje proizvođača nije potrebna suglasnost projektanta. Ovo se ne odnosi na posebne detalje koji su projektom već definirani. Zaštita hidroizolacije izvodi se sa polietilenskom čepisastom folija (PCF) , koja služi i kao drenažni sloj težine 500g/m2, a prije polaganja hidroizolacije od sintetičkih folija postavlja se geotekstil (GT) težine 500g/m2. Svi hidroizolaciono materijali koji se uvoze iz EU pored HRH trebaju zadovoljavati Evropske standarde i prije upotrebe ovih materijala potrebno je ishoditi odobrenje od Projektanta i Nadzornog organa Obračun se vrši prema postojećim normama GN 301,5.</t>
  </si>
  <si>
    <t>Parna brana</t>
  </si>
  <si>
    <t>Parna brana je visokovrijedni izolacijski sloj koji se postavlja ispod toplinske izolacije. Prije polaganja parne brane moraju biti izvedena podnožja u uglovima (holkeri), tako da se izolacijske trake ne lome pod pravim kutem, nego se koso postavljaju na vertikalnu plohu. Podloga mora biti očišćena od prašine, mora biti ravna i potpuno suha. Max. vlažnost podloge je 3% mase. Parna brana se može polagati samo po suhu vremenu. Za parnu branu primjenjuju se bitumenske folije sa ulošcima metalne (aluminijske) folije, a kao sredstvo za ljepljenje je bitumen i bitumenska masa u vrućem stanju. Obračun se vrši prema postojećim normama GN 301,5.</t>
  </si>
  <si>
    <t>Polietilenska folija ( PE)</t>
  </si>
  <si>
    <t>Polietilenska folija postavlja se kao zaštitni ili dilatacijski sloj u sastavu višeslojnih konstrukcija podova i ravnih krovova. Debljina folije je 0,15-0,20mm. Trake folije polažu se s preklopom od 10cm. Preklopi se lijepe samoljepljivom plastičnom trakom širine 5cm. Folija se uz zidove podiže do kote gotova poda. Polietilenska folija postavlja se kao zaštitni ili dilatacijski sloj u sastavu višeslojnih konstrukcija podova i ravnih krovova. Debljina folije je 0,15-0,20mm. Trake folije polažu se s preklopom od 10cm. Preklopi se lijepe samoljepljivom plastičnom trakom širine 5cm. Folija se uz zidove podiže do kote gotova poda. Obračun po m2 u ovisnosti o debljini PE folije.</t>
  </si>
  <si>
    <t>Termoizolacija</t>
  </si>
  <si>
    <t>Termoizolacija se izvodi od materijala koji imaju osobine da slabo provode toplinu (proračunom je određena vrijednost toplinske izolacije). Izvode se prema opisu troškovnika, kvalitetno i prema HRN-a, te tehničkim propisima za toplinsku i zvučnu izolaciju. Obračun radova vrši se po m2 izvedene površine.</t>
  </si>
  <si>
    <t>sav rad i transport,</t>
  </si>
  <si>
    <t>sav materijal uključivo pomoćni i vezni,</t>
  </si>
  <si>
    <t>kompletnu ugradbu,</t>
  </si>
  <si>
    <t>sve zaštite od temperaturnih i atmosferskih nepovoljnih utjecaja,</t>
  </si>
  <si>
    <t>zaštitu na radu,</t>
  </si>
  <si>
    <t>popravak štete na svojim i tuđim radovima,</t>
  </si>
  <si>
    <t>uklanjanje svih ostataka i čišćenje nakon rada.</t>
  </si>
  <si>
    <t>Ovi uvjeti mijenjaju se ili dopunjuju pojedinim stavkama troškovnika.</t>
  </si>
  <si>
    <t>NAPOMENA: Ostali hidroizolacijski i termoizolacijski materijali, kao i upijači zvuka opisati će se u stavci rada u kojoj se koriste.</t>
  </si>
  <si>
    <t>Materijal za izradu skela mora biti potpuno ispravan. Odgovorna osoba dužna je izvršiti pregled materijala prije gradbe. Skele moraju biti izvedene po mjerama i na način označen u statičkom računu i crtežima za skele. Izvedene skele moraju biti sposobne podnijeti predviđeno opterećenje, moraju biti stabilne, otporne i ukrućene da se ne bi izvile, povile, prevrnule ili popustile u ma kom pravcu. Skele moraju biti izvedene tako da se mogu skinuti lako, bez potresa i oštećenja konstrukcije koju podupiru ili uz koju su izvedene. Odgovorna osoba dužna je prije upotrebe, jednom mjesečno u toku upotrebe i nakon dužeg prekida rada izvršiti pregled skele. Izvedba lakih pokretnih skela do 2 m' uključena je u standardnoj izvedbi ostalih građevinskih radova i ne obračunavaju se posebno.</t>
  </si>
  <si>
    <t>Pod lakim i pokretnim skelama, kao i nepokretnim, te fasadnim konzolnim skelama podrazumijevaju se skele izrađene sa svrhom da podnesu manja opterećenja radnika, alata i manjih količina materijala kod ugradbe i montaže. Pod nosivim skelama podrazumijevaju se skele izrađene sa svrhom da podnesu opterećenja oplate kod betonskih i armirano-betonskih radova, zidanih svodova i sličnih konstrukcija ili radi pridržavanja teških elemenata kod montaže i slično.</t>
  </si>
  <si>
    <t>OPIS RADA</t>
  </si>
  <si>
    <t>Izrada skela prema opisu i pojedinim stavkama s izradom radnih podova, zaštitnih ograda (ako u pojedinim stavkama nije drugačije određeno), sidrenjem, podupiranjem i ukrućenjem skele. Prijenos svega potrebnog materijala (drvene građe, željeznih bešavnih cijevi, spojnih sredstava) od deponija do mjesta izrade skele, skidanje skele sa spuštanjem materijala. Čišćenje materijala, vađenje čavala, prijenos na deponiju i sortiranje. Izvedba svih pripremnih i pomosnih radova na izradi skele kao: primjena odredaba važećih propisa zaštite na radu, uzimanje mjera na gradilištu, pregled prije ugradbe.</t>
  </si>
  <si>
    <t>NAČIN OBRAČUNA</t>
  </si>
  <si>
    <t>Lake pokretne, lake nepokretne i konzolne skele obračunavaju se po m2 horizontalne projekcije skele.</t>
  </si>
  <si>
    <t>Prilaz na skele (trepne) obračunava se po m2 mjereno po visini.</t>
  </si>
  <si>
    <t>Zaštitne oplate na skelama obračunavaju se po m2 razvijene površine oplate.</t>
  </si>
  <si>
    <t>Fasadne skele obračunavaju se po m2 vertikalne projekcije skele mjereno po vanjskom rubu i 1 m' nad najvišom površinom.</t>
  </si>
  <si>
    <t>Nosive skele obračunavaju se po m3 zapremnine skele, mjereno po vanjskim konturama skele.</t>
  </si>
  <si>
    <t>Zaštitne ograde računaju se po m' ograde.</t>
  </si>
  <si>
    <t>BRAVARSKI, LIMARSKI I STAKLARSKI RADOVI</t>
  </si>
  <si>
    <t>BRAVARSKI RADOVI</t>
  </si>
  <si>
    <t>Za svaki rad obvezno uzeti u obzir i Glavne opće uvjete.</t>
  </si>
  <si>
    <t>Materijal i elementi koje izvođač isporučuje i ugrađuje na objektu moraju biti u skladu sa propisima HRN-i, a oni za koje ne postoje moraju posjedovati ateste od odgovarajućih ustanova da odgovaraju predviđenoj mjeri.</t>
  </si>
  <si>
    <t>Opći građevinski čelici</t>
  </si>
  <si>
    <t>Kvadratni čelici vruće valjani</t>
  </si>
  <si>
    <t>Plosni čelici vruće valjani</t>
  </si>
  <si>
    <t>Okrugli čelici vruće valjani</t>
  </si>
  <si>
    <t>Čelični ravnokraki ugaonici sa zaobljenim rubovima, vruće valjani</t>
  </si>
  <si>
    <t>Vučeni čelici tehnički propisi za izradu i isporuku</t>
  </si>
  <si>
    <t>Betonsko željezo okruglo, vruće valjano</t>
  </si>
  <si>
    <t>Toplovaljani rebrasti lim, oblik i mjere</t>
  </si>
  <si>
    <t>Čelične cijevi bez šava, tehnički uvjeti za izradu i isporuku</t>
  </si>
  <si>
    <t>Profil šipke i žica od aluminijskih legura i aluminija</t>
  </si>
  <si>
    <t>Ravnokraki ugaonici od aluminija i aluminijskih legura</t>
  </si>
  <si>
    <t>U-profili od alum. i aluminijske legure</t>
  </si>
  <si>
    <t>Specijalno složeni profili od aluminijskih legura, prešani</t>
  </si>
  <si>
    <t>Limovi i trake od aluminija</t>
  </si>
  <si>
    <t>Pocinčani lim</t>
  </si>
  <si>
    <t>Čelični lim</t>
  </si>
  <si>
    <t>Osnovno premazno sredstvo s minijem</t>
  </si>
  <si>
    <t>Osnovni minij po standardu</t>
  </si>
  <si>
    <t>Cinkov kromat</t>
  </si>
  <si>
    <t>Prilikom izrade dotičnih radova ovog troškovnika izvođač mora u potpunosti zadovoljiti uvjetima opisa pojedine stavke troškovnika, kao i propise propisane Sl. listom:</t>
  </si>
  <si>
    <t>Pravilnik o tehničkim normativima za projektiranje i izvođenje završnih radova u građevinarstvu (Sl. l. SFRJ 021/1990). Preuzet na temelju Zakona o preuzimanju Zakona o standardizaciji (NN 53/91).</t>
  </si>
  <si>
    <t>Tehnički propis za čelične konstrukcije (NN 112/2008)</t>
  </si>
  <si>
    <t>Pravilnik o zaštiti na radu u građevinarstvu, Sl. list br. 42 od 1981 godine. Preuzet na temelju Zakona o preuzimanju Zakona o standardizaciji (NN 53/91).</t>
  </si>
  <si>
    <t>Tehnički propis za prozore i vrata (NN 069/2006).</t>
  </si>
  <si>
    <t>Svih ostalih HRN-i i pravilnika u vezi ispitivanja prozora, vrata i okova.</t>
  </si>
  <si>
    <t>Jedinična cijena stavke ovog troškovnika pored opisanih radova svake stavke i ovih uvjeta treba obuhvatiti i neće se posebno naplaćivati. Prema tehničkim uvjetima za izvođenje bravarskih radova čeličnih i aluminijskih konstrukcija - prateći radovi (tj. svi oni radovi koji bez posebnog navođenja spadaju u bravarske radove i obavezni su za izvođenje). Sve bravarske radove izvesti iz kvalitetnog materijala, a prema detaljima i ovom opisu. Svi spojevi trebaju biti vareni, obrađeni odnosno nitani prema propisu za te vrste radova. Upotrijebiti se mora točno odgovarajući profil i debljina lima. U jediničnoj cijeni uključena je nabava materijala, izrada u radionici, sav unutarnji i vanjski transport do mjesta ugradbe, te ugradba i dotjerivanje do besprijekornog funkcioniranja svih pokretnih dijelova.</t>
  </si>
  <si>
    <t>Također je u jediničnoj cijeni uključena izrada prototipa, ukoliko se radi o elementima koji se trebaju izvesti u većem broju. Zatim izrada, upasivanje i provizorno pričvršćenje na mjestima uz zidove i stropove, obostrano pričvršćenje oko čeličnih elemenata, brtvljenje svih spojeva s drugim elementima trajno elastičnim kitom i dr. Svi elementi moraju biti zaštićeni antikorozivnim premazom i to: priprema podloge, miniziranje, ličenje uljenom bojom, u tonu i po izboru projektanta. Ukoliko pojedinom stavkom nije drugačije propisano, ugradba će se izvesti upucavanjem na dozvoljenom broju mjesta, te će se smatrati da je sav materijal i rad za ovakav način ugradbe uračunat u jediničnu cijenu. Okov po izboru projektanta. Cijena radova treba obuhvaćati kompletan rad.</t>
  </si>
  <si>
    <t>Izvođač je odgovoran za statičko funkcioniranje svih elemenata prema lokalnim uvjetima i uvjetima korištenja. Sve naknadne troškove izazvane povećanjima količine materijala ili radova uslijed naknadnog provjeravanja statike elemenata već ugovorenih stavki snosi izvođač. Zbog toga je potrebno da izvođač ugovara radove s obrtnicima u smislu ovih općih uvjeta.</t>
  </si>
  <si>
    <t>Sve bravarske elemente treba izvesti sa prekinutim toplinskim mostom.</t>
  </si>
  <si>
    <t>Napomena:</t>
  </si>
  <si>
    <t>Stavke troškovnika po rednom broju shema.</t>
  </si>
  <si>
    <t>Izvođač radova prije izvedbe predlaže detalj konstrukcije (radioničke nacrte) i način ugradbe i daje na uvid i odobrenje projektantu - nadzornom organu, zatim mora dobiti i od projektanta pismeno odobrenje za izvedbu i ugradbu istog. Nakon izrade izvedbenih projekata, projektant zadržava pravo izmjene stavki zbog usklađenja sa projektom bez naknade u cijeni za izvođača radova.</t>
  </si>
  <si>
    <t>Mjere iz troškovnika i projekta obavezno kontrolirati u naravi prije izvedbe.</t>
  </si>
  <si>
    <t>Obračun pojedinih stavki troškovnika kako je predviđeno u opisu pojedine stavke.</t>
  </si>
  <si>
    <t>mogućnost ugradnje nadgradne električne brave</t>
  </si>
  <si>
    <t>mogućnost spajanja evakuacijskih vrata na vatrodojavu</t>
  </si>
  <si>
    <t>SHEME BRAVARIJE SU SASTAVNI DIO TROŠKOVNIKA.</t>
  </si>
  <si>
    <t>ALUMINIJ, OSTAKLJENE STIJENE</t>
  </si>
  <si>
    <t>Općenito:</t>
  </si>
  <si>
    <t>Vanjske ostakljene stijene iz aluminijskih ili čeličnih (jedna) profila s prekinutim toplinskim mostom prema opisu iz stavke. Završna obrada je natur eloksiranje. Obloge su od aluminijskog ravnog ili profiliranog lima, prema opisu.</t>
  </si>
  <si>
    <t>Ostakljenje prema svakoj pojedinoj stavci.</t>
  </si>
  <si>
    <t>Okov: za zaokretno i otklopno otvaranje s bravom, sve prema odabiru projektanta, odnosno prema pojedinoj stavci.</t>
  </si>
  <si>
    <t>Na parapetnim stijenama i frekventnim prolazima koristiti Lamistal sigurnosno staklo, sve prema opisu pojedine sheme.</t>
  </si>
  <si>
    <t>Rad uključuje i ugradnju elemenata, prema detaljima proizvođača, tj. izradu slijepih okvira i sidrenje u armirano betonski zid ili zid od opeke. Prilikom postave potrebno je u konstrukciji učvršćenja eliminirati sve toplinske mostove i galvanske spojeve, te izvesti potrebne dilatacije zbog temperaturnih rastezanja materijala zbog veličine stavki.</t>
  </si>
  <si>
    <t>Stavka obuhvaća i pripadajući okov od nehrđajućeg čelika, standardne kvalitete, po izboru projektanta i specijalni okov za pojedine stavke prema opisu.</t>
  </si>
  <si>
    <t>Na sva vrata na prolazima i izlazima treba ugraditi mehanički automat za zatvaranje, kao i elektronsku bravu za otvaranje sa identifikacijskom značkom.</t>
  </si>
  <si>
    <t>Sva vrata na izlazima moraju biti otporna na jake udare vjetra.</t>
  </si>
  <si>
    <t>Na svim vratima treba ugraditi i gravirane značke i to manju za broj prostorije (u pravilu iznad vrata) i veću sa opisom prostorije (na vratima ako je to moguće, a ako nije na zidu uz vrata)</t>
  </si>
  <si>
    <t>U stavku uračunati eventualne unutarnje klupčice i sve potrebne okapne limove i slično.</t>
  </si>
  <si>
    <t>Automatska klizna vrata ugrađuju se u ostakljene stijene u tzv. panik izvedbi, kao tip Dorma ES 200 2D ili drugi odgovarajući, prema opisu pojedine stavke, završne obrade natur eloksiranjem, a vodilice i kompletni mehanizam su upušteni, komplet sa svim potrebnim brtvama, amortizerima vibracija, graničnicima itd.</t>
  </si>
  <si>
    <t>U cijenu je uključena i izrada radioničkih nacrta u mjerilu 1 : 1, koje prije izrade treba donijeti na ovjeru projektantu.</t>
  </si>
  <si>
    <t>Sve ostakljene stijene trebaju zadovoljiti uvjet o ukupnom prolazu topline ispod k=1,80 W/m2K,</t>
  </si>
  <si>
    <t>Aluminijska izolirana vrata trebaju zadovoljiti uvjet o ukupnom prolazu topline od k= 1,60 W /m2K,</t>
  </si>
  <si>
    <t>Sheme bravarije su sastavni dio troškovnika i ponuditelj je dužan proučiti ih, te ponuditi cijenu za kompletan rad i materijal, do pune gotovosti stavke,</t>
  </si>
  <si>
    <t>Numeracija stavki i shema se podudaraju</t>
  </si>
  <si>
    <t>Mogućnost ugradnje nadgradne električne brave</t>
  </si>
  <si>
    <t>Mogućnost spajanja evakuacijskih vrata na vatrodojavu</t>
  </si>
  <si>
    <t>Izvođač je odgovoran za statičko funkcioniranje svih elemenata prema lokalnim uvjetima i uvjetima korištenja te je dužan dostaviti statički proračun istih. Sve naknadne troškove izazvane povećanjima količine materijala ili radova uslijed naknadnog provjeravanja statike elemenata već ugovorenih stavki snosi izvođač. Zbog toga je potrebno da izvođač ugovara radove s obrtnicima u smislu ovih općih uvjeta.</t>
  </si>
  <si>
    <t>Sve aluminijske elemente treba izvesti sa prekinutim toplinskim mostom.</t>
  </si>
  <si>
    <t>STAKLARSKI RADOVI</t>
  </si>
  <si>
    <t>Ustakljenje stolarije i bravarije ima se izvesti od prvoklasnog stakla bez boje i čisto ili ako je u boji da bude u određenoj boji jednoličnog tona, a kvalitete stakla moraju odgovarati hrvatskim normama i to:</t>
  </si>
  <si>
    <t>ravno prozorsko staklo, vučeno HRN B.E1.011</t>
  </si>
  <si>
    <t>ravno livano, brazdasto i ornament staklo HRN B.E1.050</t>
  </si>
  <si>
    <t>ravno armirano staklo HRN B.E1.080</t>
  </si>
  <si>
    <t>staklarski kitovi HRN H.C6.050</t>
  </si>
  <si>
    <t>Materijali koji nisu obuhvaćeni HRN-om moraju biti najbolje kvalitete. Za takve materijale izvođač je dužan da podnese naručitelju certifikat o ispitivanju kvalitete materijala, a pri izvedbi mora postupati po uputstvima proizvođača materijala.</t>
  </si>
  <si>
    <t>Kitanje izvršiti odgovarajućim trajno plastičnim kitovima koji moraju biti postojani na promjenu temperature i na vodu. Površina kita poslije sušenja mora biti bez pukotina.</t>
  </si>
  <si>
    <t>Ako je materijal ili karakteristika materijala uvjetovana izborom od strane projektanta, izvođač mu je prije izvedbe dužan dostaviti uzorak na odobrenje.</t>
  </si>
  <si>
    <t>Jedinična cijena obuhvaća:</t>
  </si>
  <si>
    <t>nabavu materijala, rad u radionici, transport do gradilišta,</t>
  </si>
  <si>
    <t>skladištenje materijala i manipulaciju materijalom na gradilištu,</t>
  </si>
  <si>
    <t>svi posredni i neposredni troškovi za rad, materijal, transport, alat i građ. strojeve,</t>
  </si>
  <si>
    <t>naknadu za sva snimanja i kontrolu izmjena,</t>
  </si>
  <si>
    <t>sve potrebne radne skele,</t>
  </si>
  <si>
    <t>popravak loše izvedenih radova,</t>
  </si>
  <si>
    <t>čišćenje po završenom radu</t>
  </si>
  <si>
    <t>svu štetu na svojim ili tuđim radovima učinjenim iz nepažnje ili nestručnosti</t>
  </si>
  <si>
    <t>troškove zaštite pri radu.</t>
  </si>
  <si>
    <t>PREGRADNI ZIDOVI, SPUŠTENI STROPOVI I ZIDNE OBLOGE</t>
  </si>
  <si>
    <t>Suhomontažni radovi</t>
  </si>
  <si>
    <t>Svi materijali koji se se upotrijebiti i ugraditi u zidne obloge, spuštene stropove, pregradne zidove ili suhe estrihe moraju biti iz proizvodnog programa proizvođača sistema za suhu izgradnju kao Knauf, prvoklasne kvalitete , odnosno odgovarati važećim propisima i standardima. Knauf gipskartonske ploče koje se ugrađuju su standardnih dimenzija širine 125 cm,debljine i dužine prema potrebi. Kod ugradbe spojnog i montažnog materijala,ta oblaganja gipskartonskim pločama i obrade spojeva u svemu se treba pridržavati uputa proizvođača. Obratiti pozornost na uskladištenje ploča, uvjete temperature i vlažnosti zraka. Prije početka ugradbe gipskartonske ploče treba unijeti minimalno 24 sata ranije u prostor, kako bi se prilagodile mikroklimatskim uvjetima. Pocinčani čelični lim za profile debljine je 0,6 mm, uz minimalnu kolčinu cinka od 100 g po m2 površine profila.</t>
  </si>
  <si>
    <t>Suha žbuka i zidne obloge</t>
  </si>
  <si>
    <t>Knauf zidnu oblogu bez potkonstrukcije-suhu žbuku izvesti lijepljenjem Knauf ploča ( A,HA,PS,MF ) na suhu ,ravnu i čvrstu podlogu Knauf Perlfix ljepilom ili tankoslojno Knauf Fugenfullerom. Za veću sigurnost i pouzdanost kod jako upijajućih podloga upotrijebiti temeljni disperzijski premaz Grundiermittel,a kod glatkih i slaboupijajućih Knauf Betokontakt. Zidne obloge s čeličnom potkonstrukcijom izraditi iz UD i CD profila,a prema potrebi u šupljinu postaviti sloj izolacijskog materijala. Dilatacijske spojeve zgrade treba prenijeti na konstrukciju zidnih obloga. Sve profile koji se dodiruju s bočnim zidovima i s podom, odnosno stropom treba prije montaže obložiti samoljepljivom PE trakom odgovarajuće širine,a kod pojačane zvučne zaštite upotrijebiti brtveni kit.</t>
  </si>
  <si>
    <t>Pregradni zidovi</t>
  </si>
  <si>
    <t>Pregradne zidove izraditi iz metalne pocinčane potkonstrukcije,čelični UW i CW profili i gipskartonskih ploča koje se učvršćuju s obje strane metalnih profila jedno; dvo ili troslojno. Dilatacije objekta prenijeti na konstrukciju pregradnih zidova. Visine pregradnih zidova određuju i međusobni razmak CW profila. Na spojeve s podom,stropom i sa zidovima na profile treba nanijeti brtvenu masu (Trennwand kit) ili nalijepiti PE brtvenu traku kako bi se postigla zvučna izolacija. Kod očekivanih progiba stropova većih ili jednakih od 10 mm izraditi klizni spoj prema detalju iz tehničkog lista Knauf W 11. Za ugradnju dovratnika koristiti tvrde UA 2 mm profile sa pripadajućim utičnim kutnicima. U šupljinu zida između montiranih ploča ugraditi izolacijski sloj iz kamene ili mineralne vune radi poboljšanja zvučne i toplinske izolacije, te protupožarne zaštite. Ukoliko je tražena vatrootpornost pregranih zidova neizostavno upotrijebiti protupožarne ploče,u svemu prema detaljima iz tehničkog lista W 11. Dijelovi pregradnih zidova iznad spuštenog stropa,koji se ne vide također se obrađuju.</t>
  </si>
  <si>
    <t>Spušteni stropovi</t>
  </si>
  <si>
    <t>Spuštene stropove učvrstiti za nosivi strop direktno kao stropnu oblogu. Potkonstrukcija iz čeličnih pocinčanih UD i CD profila nosivih i montažnih. Dilatacije objekta prenijeti na konstrukciju spuštenog stropa. Kod duljina većih od 10 m ili kod naglih smanjenja presjeka stropnih površina potrebno je izraditi dilatacijski spoj. Učvršćenje i ovješenje spuštenog stropa izvesti prema detaljima iz Knauf tehničkog lista D 11, i u skladu i dopuštenjem nadzornog inžinjera. Montaži spuštenih stropova pristupiti kada su završeni svi radovi na žbukanju, izradi estriha i sl. Posebnu pozornost obratiti na izradu i brtvljenje spojeva sa zidovima ,u svemu prema detaljima proizvođača. Kod zahtijeva vatrozaštite obvezno upotrijebiti Knauf protupožarne ploče i obratiti pozornost na razmak ovjesa i profila u potkonstrukciji.</t>
  </si>
  <si>
    <t>Obrada spojeva</t>
  </si>
  <si>
    <t>Ručna obrada spojeva ploča s Knauf Uniflottom ,standardni ili impregnirani, ili Knauf Fugenfuller s bandažnom trakom. Kod obrade spojeva Knauf zelenih impregniranih ploča upotrijebiti Knauf Uniflott Impregnirani. Spojeve ploča treba ispuniti s odabranim materijalom i pustit da se stvrdne i osuši,višak materijala skinuti gleterom i završno obraditi. Kod dvoslojnog oblaganja obvezno ispuniti spojeve prvog sloja, a spojeve drugog sloja završno obraditi kao i vidljive glave vijaka. Prije premazivanja ili nanošenja završne zidne obloge Knauf ploče treba premazati temeljnim premazom (Knauf Grundierung ili Knauf Tiefengrund kod zelenih Impregniranih ploča). Voditi računa oko usklađenosti temeljnog i završnog premaza,odnosno završne obloge. S obradom spojeva početi nakon što je isključena mogusnost promjena dimenzija uslijed promjena temperature i vlage u prostoru, postavljanja estriha ili radova žbukanja. Temperatura prostora u kojem se radi ne smije biti niža od ca. + 10 ° C ,pri tome temperatura objekta ne smije biti niža od ca. + 5° C .</t>
  </si>
  <si>
    <t>Odbitak otvora</t>
  </si>
  <si>
    <t>Izrada slijepog otvora za dovratnik ili druge prodore do površine od 2,5 m2 svjetlog otvora posebno se ne zaračunava,ali se zato ne odbija površina tog otvora.Kod svijetlih otvora ili prolaza većih od 2,5 m2 odbijaju se površine otvora ,ali se posebno zaračunava izrada slijepog otvora. Svi radovi obračunavaju se u m2 ili mt prema stvarno izvedenim količinama. Cijenom obuhvatiti sav potreban transport ,materijal i rad do konačne propisane gotovosti i prema naputcima i detaljima u uvodnom dijelu sa uključenjem u jediničnu cijenu , brtvljenja na sudarima sa drugim plohama, gletanjem spojeva ploča i neravnina u pločama.</t>
  </si>
  <si>
    <t>Razred vatrootpornosti</t>
  </si>
  <si>
    <t>Dokaz za postizanje zahtijevanih razreda vatrootpornosti za pregradne zidove, obloge šahte i spuštene stropove osigurava izvođač radova putem certifikata ovlaštene institucije,koje izdaje proizvođač materijala uz ovjerenu Izjavu od nadzornog inžinjera i izvođača radova o propisnoj ugradnji traženih sistema.</t>
  </si>
  <si>
    <t>Statika</t>
  </si>
  <si>
    <t>KERAMIČARSKI I SOBOSLIKARSKO-LIČILAČKI RADOVI</t>
  </si>
  <si>
    <t>Sva opločenja zidova, podova i sl. izvesti tamo gdje je to po projektu predviđeno. Izvedba mora zadovoljiti propise HRN U.F2.011. Materijali za izradu moraju zadovoljavati odgovarajuće propise i standarde:</t>
  </si>
  <si>
    <t>neglazirane podne pločice</t>
  </si>
  <si>
    <t>fasadne i podne pločice vučene i prešane</t>
  </si>
  <si>
    <t>fasadne keramičke pločice</t>
  </si>
  <si>
    <t>glazirane podne pločice</t>
  </si>
  <si>
    <t>glazirane zidne pločice</t>
  </si>
  <si>
    <t>cement</t>
  </si>
  <si>
    <t>Sav vezni materijal, ljepila, zaptivni materijal i pomoćna sredstva moraju odgovarati trenutno važećim hrvatskim normama. Ako koja stavka nije izvođaču jasna, mora prije predaje ponude tražiti objašnjenje od projektanta. Eventualne izmjene materijala, te način izvedbe tokom gradnje mora se izvršiti isključivo pismenim putem dogovorom s projektantom i nadzornim organom. Sve više radnje koje neće biti na taj način utvrđene, neće se priznati u obračun. Način izvedbe i ugradbe, preuzimanje i priprema podloge , te način obračuna u svemu prema postojećim normama za izvođenje završnih radova u građevinarstvu TU-IX.</t>
  </si>
  <si>
    <t>uzimanje mjera na gradnji, sav potreban materijal uključivo vezni,</t>
  </si>
  <si>
    <t>sav potreban rad uključivo alat i mašine, transportne troškove materijala,</t>
  </si>
  <si>
    <t>dovođenje struje, vode i plina od priključka na gradilištu do mjesta korištenja,</t>
  </si>
  <si>
    <t>davanje traženih uzoraka, zaštitu izvedenih radova,</t>
  </si>
  <si>
    <t>čišćenje izrađenih površina i odvoz otpadaka i šute nakon izvedenih radova,</t>
  </si>
  <si>
    <t>popravak manjih oštećenja i nečistoća na podlozi,</t>
  </si>
  <si>
    <t>popravak štete učinjene nepažnjom pri radu na svojim ili tuđim radovima,</t>
  </si>
  <si>
    <t>keramičku obradu raznih kutija i sl. elektr. instalacije na površinama koje se obrađuju.</t>
  </si>
  <si>
    <t>Ovi opći uvjeti se mijenjaju ili dopunjuju opisom pojedine stavke troškovnika.</t>
  </si>
  <si>
    <t>Sve pločice koje se ugrađuju moraju biti odobrene od Projektanta.</t>
  </si>
  <si>
    <t>SOBOSLIKARSKO-LIČILAČKI RADOVI</t>
  </si>
  <si>
    <t>Tehničko obračunski uvjeti:</t>
  </si>
  <si>
    <t>Sve radove treba izvoditi po izvedbenim nacrtima, opisima radova u troškovniku, te uputama projektanta i nadzornog organa. Sav upotrebljeni materijal treba zadovoljavati postojeće uzance i propise, a posebno:</t>
  </si>
  <si>
    <t>Pravilnik o tehničkim mjerama i uvjetima za završne radove u građevinarstvu,</t>
  </si>
  <si>
    <t>Tehnički uvjeti za izvođenje soboslikarskih -ličilačkih radova.</t>
  </si>
  <si>
    <t>Ukoliko opis neke od vrste dovodi do sumnje u način izvedbe, izvođač treba pravovremeno tražiti objašnjenje od projektanta. U jediničnu cijenu svake vrste radova treba uključiti: osnovni i pomosni materijal, rastur materijala, transport do gradilišta i na gradilištu, trošak za izradu ili oštećenje skele i ostalih pomosnih konstrukcija, trošak održavanja kvalitete izvedenog rada i zaštite dopremljenog materijala na gradilište, uklanjanja nečistoća ili šteta pruzrokovanih vlastitim radom, kao i trošak otpreme materijala. Jedinična cijena prema tome treba obuhvatiti sve troškove za izvedbu jedinične vrste rada prema opisu u troškovniku.</t>
  </si>
  <si>
    <t>Izvedeni rad i upotrebljeni materijal mora u svemu (vrsti, boji i kvaliteti) biti jednak uzorku, što ga odabere projektant od najmanje 5 uzoraka, koje proizvođač izrađuje bez naplate. Materijal za izvedbu soboslikarsko-ličilačkih radova je naveden u stavkama troškovnika. Od primjenjenih se materijala traži da imaju prionjivost za podlogu, po mogućnosti da penetriraju u podlogu, da se njima jednostavno radi, da dobro "pokrivaju", da su im boje stalne, da su otporni na utjecaj sredine kojima su izloženi, da se ne brišu sa ploha na koje su naneseni, da su bezopasni za okolinu, da se premazi njima mogu obnavljati bez posebnih prethodnika i sl.</t>
  </si>
  <si>
    <t>Prije početka radova izvođač mora ustanoviti kvalitetu podloge za izvođenje soboslikarskih radova i ako ona nije pogodna za taj rad, mora o tome pismeno obavijestiti svog naručioca radova, kako bi se na vrijeme mogla popraviti i prirediti za soboslikanje i ličenje. Kasnije povezivanje i opravdanje da kvalitet nije dobar radi loše podloge, neće se uzimati u obzir. Na neuredne podloge ne može se izvoditi rad dok se podloge ne urede. Predviđa se da se svi stropovi i zidovi koji budu bojeni prethodno obrade "Gletafax" masom i potpuno zaglade, a zatim da ih se boji disperzivnom bojom za zidove ili "Fasadexom".</t>
  </si>
  <si>
    <t>Betonske površine zidova, stropova, podova, obradit se se prema potrebi Gletafiksom, a zatim bojiti premazom betonplastike. Svi premazi izvode se najmanje sa tri premazivanja i to: osnovnim ili podložnim slojem, zaštitnim premazom i završnim premazom, ako to u troškovniku nije drugačije označeno. Svako od tih premazivanja mora biti čvrsto povezano za podlogu na koju se nanosi. Prilikom izvođenja, utvrđivanja kvalitete izvedbe i obračuna vrijede uvjeti iz knjižice SB "Soboslikarsko-ličilački radovi" izdanje R. Hrvatske.</t>
  </si>
  <si>
    <t>PODOPOLAGAČKI RADOVI</t>
  </si>
  <si>
    <t>Kod izvedbe podopolagačkih radova u svemu se treba pridržavati tehničkih uvjeta za ovu vrstu radova kao i pravilnika o tehničkim normativima za projektiranje i izvođenje završnih radova u građevinarstvu, pravilniku o tehničkim mjerama za zaštitu od statičkog elektriciteta i zakona o zaštiti od požara. Izvođač treba prije polaganja ispitati horizontalost podloge. Podloga za polaganje podova mora biti suha, očišćena i odmašćena.</t>
  </si>
  <si>
    <t>U slučaju pojave neispravnosti na položenom podu, treba se prvo ustanoviti razlog iste, tj. da li je zbog lošeg materijala, loše izrade ili lošeg rukovanja. Po ustanovljenju razloga, podove treba popraviti na račun krivca. Izvođač je dužan dati uzorke na izbor projektantu i to za svaku vrstu poda po 7 komada. Sve radove izvesti prema detaljnim nacrtima, opisima troškovnika, tehničkim propisima, te uputama Projektanta i Nadzornog inženjera. Izradu podopolagačkih radova mogu izvoditi samo stručno osposobljene osobe, ovlaštene od proizvođača obloge.</t>
  </si>
  <si>
    <t>Materijal za izradu poda mora biti prvoklasan i odgovarati navedenim standardima, tj. mora biti negoriv, visoke otpornosti na mehanička oštećenja, jednostavan za održavanje, antistatičan, mora upijati zvuk i imati dobar koeficijent provodljivosti topline. Ukoliko za neki materijal ne postoje standardi proizvođač je dužan uvjerenjem o kvaliteti potvrditi tražene karakteristike materijala. Svaki proizvod koji služi za oblaganje podova mora imati uvjerenje o kvaliteti za navedene osobine. Ljepila moraju biti takva da se njima postiže čvrsta i trajna veza. Ne smiju štetno utjecati na podlogu, oblogu ni zdravlje ljudi koji s njima rade. Proizvođač je dužan za ljepilo priložiti uvjerenje o kvaliteti kojim se potvrđuje da je ljepolo pogodno i isprobano za određenu vrstu obloge i da mu nije istekao rok upotrebe. Masa za izravnanje neravnina podloge ili za dobivanje neutralnog međusloja (u slučaju da se ljepilo ne podnosi s podlogom) moraju se čvrsto i trajno vezati za podlogu i moraju biti prionljive za ljepila. Ne smiju štetno djelovati na podlogu, ljepilo i podnu oblogu.</t>
  </si>
  <si>
    <t>Sav materijal mora odgovarati hrvatskim standardima i propisima.</t>
  </si>
  <si>
    <t>Podne obloge od PVC bez podloge</t>
  </si>
  <si>
    <t>Podne obloge od PVC s podlogom</t>
  </si>
  <si>
    <t>Podne obloge od vinil azbestnih ploča</t>
  </si>
  <si>
    <t>Podne obloge od tekstila (tkani, iglani, velur)</t>
  </si>
  <si>
    <t>Proizvodi na bazi polimera. Antistatički i provodljivi proizvodi. Metode ispitivanja.</t>
  </si>
  <si>
    <t>Podni pokrivači. Određivanje dimenzionalne stabilnosti podnih pokrivača od plastičnih masa i gume pod djelovanjem topline.</t>
  </si>
  <si>
    <t>Podni pokrivači. Ispitivanje zapaljivosti podnih pokrivača od plastičnih masa i gume.</t>
  </si>
  <si>
    <t>Podni pokrivači. Određivanje korisne debljine gazećeg sloja.</t>
  </si>
  <si>
    <t>Podni pokrivači. Ispitivanje savitljivih podnih pokrivača savijanjrm oko valjka.</t>
  </si>
  <si>
    <t>Podni pokrivači. Određivanje klizavosti.</t>
  </si>
  <si>
    <t>Otpornost na pritisak.</t>
  </si>
  <si>
    <t>Postojanost na svijetlost.</t>
  </si>
  <si>
    <t>Toplinska provodljivost.</t>
  </si>
  <si>
    <t>Za izbor podnih obloga važne su, ovisno o namjeni, slijedeće karakteristike koje je izvođač dužan atestom potvrditi:</t>
  </si>
  <si>
    <t>Kategorizacija materijala</t>
  </si>
  <si>
    <t>Otpornost na klizanje</t>
  </si>
  <si>
    <t>Otpornost prema habanju</t>
  </si>
  <si>
    <t>Čvrstoću na pritisak i savijanje</t>
  </si>
  <si>
    <t>Statičku i dinamičku stabilnost</t>
  </si>
  <si>
    <t>Dimenzionalna stabilnost</t>
  </si>
  <si>
    <t>Otpornost prema vodi i kemikalijama</t>
  </si>
  <si>
    <t>Zvučna zaštita</t>
  </si>
  <si>
    <t>Toplinske karakteristike materijala</t>
  </si>
  <si>
    <t>Savitljivost i otpornost prema savijanju</t>
  </si>
  <si>
    <t>Elektrostatička svojstva</t>
  </si>
  <si>
    <t>Negorivost</t>
  </si>
  <si>
    <t>Zaštita od požara</t>
  </si>
  <si>
    <t>Postojanost prema svjetlosti</t>
  </si>
  <si>
    <t>Ujednačenost površina</t>
  </si>
  <si>
    <t>Protukliznost, otpornost prema starenju itd.</t>
  </si>
  <si>
    <t>Lako održavanje</t>
  </si>
  <si>
    <t>Radovi na polaganju podova mogu se izvoditi nakon što su provjereni svi potrebni uvjeti, kao što su kvalitetne podloge, vlažnost, temperatura u prostorijama, kao i svi ostali uvjeti koje traži izvođač pojedinih radova. Sve radove na polaganju i oblaganju podova treba izvoditi prema uputstvima proizvođača, poštujući propisane uvjete za skladištenje i ugradnju materijala.</t>
  </si>
  <si>
    <t>Jedinična cijena mora sadržavati:</t>
  </si>
  <si>
    <t>sav materijal, alat, mehanizaciju, dopremu materijala na gradilište, te uskladištenje istog,</t>
  </si>
  <si>
    <t>uzimanje izmjera na objektu,</t>
  </si>
  <si>
    <t>sve horizontalne i vertikalne transporte do mjesta montaže,</t>
  </si>
  <si>
    <t>troškove radne snage za kompletan rad,</t>
  </si>
  <si>
    <t>troškove zaštite na radu,</t>
  </si>
  <si>
    <t>troškove atesta,</t>
  </si>
  <si>
    <t>čišćenje nakon završetka radova, s odvozom viška materijala na gradsku deponiju</t>
  </si>
  <si>
    <t>Obračun izvršenih radova vrši se prema jedinici mjera u troškovniku, važećim normama u građevinarstvu, tehničkim uvjetima za pojedine vrste radova i izmjeri na licu mjesta. Kao jedinica uzima se 1 m².</t>
  </si>
  <si>
    <t>Kod ovih radova najvažnije je da se izvođač drži uputa odabranog proizvođača, kako u odnosu na izradu betonske podloge, tako i na nanošenje samonivelirajućeg poda. Jedinična cijena sadrži sve radove: priprema površine, eventualni popravci na podlozi, temeljni premaz (primer), nanošenje mase i završno lakiranje. Boju poda odabire projektant. Opći uvjeti su sastavni dio troškovnika.</t>
  </si>
  <si>
    <t>Sav vezni materijal, ljepila, zaptivni materijal i pomosna sredstva trebaju odgovarati trenutno važećim hrvatskim normama. Ako koja stavka nije izvođaču jasna, mora prije predaje ponude tražiti objašnjenje od projektanta. Eventualne izmjene materijala, te način izvedbe tokom gradnje mora se izvršiti isključivo pismenim putem dogovorom s projektantom i nadzornim organom. Sve više radnje koje neće biti na taj način utvrđene, neće se priznati u obračun. Način izvedbe i ugradbe, preuzimanje i priprema podloge , te način obračuna u svemu prema postojećim normama za izvođenje završnih radova u građevinarstvu TU-IX.</t>
  </si>
  <si>
    <t>Sve pločice koje se ugrađuju moraju biti odobrene od projektanta.</t>
  </si>
  <si>
    <t>Josipa Ružić, dipl.ing.arh.</t>
  </si>
  <si>
    <t>glavni projektant:</t>
  </si>
  <si>
    <t xml:space="preserve">Izrada pregradnih zidova, između prostorija debljine 12,50 cm u mokrim čvorovima. </t>
  </si>
  <si>
    <t>Rušenje  pregradnih zidova koje se uklanjaju, zajedno s oblogom zida.</t>
  </si>
  <si>
    <t>U cijenu uključena demontaža, iznošenje, utovar i odvoz na deponiju, takse, te troškovi sigurnosti na radu.</t>
  </si>
  <si>
    <t>Dobava, doprema i ugradnja zvučno izolacijske membrane debljine 0,5 cm.</t>
  </si>
  <si>
    <t>Obračun po m² opločenja poda i m1 ugrađenog cokla.</t>
  </si>
  <si>
    <t xml:space="preserve">   _m² opločenja poda</t>
  </si>
  <si>
    <t>m²</t>
  </si>
  <si>
    <t xml:space="preserve">   _m1 ugrađenog cokla.</t>
  </si>
  <si>
    <t>Ugradba podnih keramičkih protukliznih gres pločica I. Klase u građevinsko ljepilo.</t>
  </si>
  <si>
    <t>Ugradba zidnih keramičkih gres pločica I. Klase u građevinsko ljepilo.</t>
  </si>
  <si>
    <t>Obračun po m2 ugrađenih gres pločica. i m1 ugrađenog cokla.</t>
  </si>
  <si>
    <t>m1</t>
  </si>
  <si>
    <t>Gres je pločicama predviđeno obložiti podove u sanitarijama i čajnoj kuhinji. Stavkom je obuhvaćena nabava i do gradilišta doprema pločica, ljepila , visokokvalitetnu masu za fugiranje, obavlja cjelokupnu gradilišnu manipulaciju (i gres pločica), ugradbu i detaljno čišćenje prostora u kojem radi, prije početka rada i nakon završetka rada.</t>
  </si>
  <si>
    <t xml:space="preserve">Dobava, dostava i postava hrastovog seljačkog poda I klase, debljine 2 cm. Na osušeni estrih polaže se seljački pod u vodootpornom ljepilu. U cijenu ove stavke treba zaračunati  brušenje, završnu obradu bajcom u boji po izboru projektanta, te lakiranje lakom otpornim na habanje. </t>
  </si>
  <si>
    <t xml:space="preserve">Hrastove letvice finalno obrađene brušenjem, bajcom u boji parketa i lakiranjem učvršćuju se u zidnu konstrukciju. Visina letvice 6 cm. </t>
  </si>
  <si>
    <t>Širina dužica 14-16 cm, a način polaganja prema izboru projektanta.</t>
  </si>
  <si>
    <t>Skidanje starog naliča i gletanje postojećih ožbukanih zidova (rad se izvodi nakon restauratorskog sondiranja).</t>
  </si>
  <si>
    <t>U stavku je uključeno dodatno ojačanje konstrukcije, radi vješanja opreme, obrada spojeva glet masom za spojeve gipsanih ploča i nanošenje primera.</t>
  </si>
  <si>
    <t>Dobava, dostava i postava hrastovih profiliranih podnih rubnih daščica I. klase uz zidnu plohu pri rubnom završetku obloge seljačkog poda.</t>
  </si>
  <si>
    <r>
      <t>Dobava, dostava i postavak kamenih  ploča protuklizne završne obrade pjeskareno (postići R11),</t>
    </r>
    <r>
      <rPr>
        <sz val="10"/>
        <color rgb="FFFF0000"/>
        <rFont val="Arial"/>
        <family val="2"/>
        <charset val="238"/>
      </rPr>
      <t xml:space="preserve"> </t>
    </r>
    <r>
      <rPr>
        <sz val="10"/>
        <rFont val="Arial"/>
        <family val="2"/>
        <charset val="238"/>
      </rPr>
      <t xml:space="preserve">debljine 3,00 cm od lokalnih vapnenaca. Na očišćenu postojeću ploču se postavlja samonivelirajući pod, na koji se lijepe kamene ploče debljine 3,00 cm. U cijenu ove stavke treba zaračunati impregnaciju kamene površine. </t>
    </r>
  </si>
  <si>
    <t>Izrada i montaža vanjskih punih dvokrilnih zaokretnih vrata s nadsvjetlom  POZ  2.2.</t>
  </si>
  <si>
    <t>Dvokrilna puna drvena vrata, oblikovana po uzoru na postojeća vrata i prozore. Od lameliranog vodootpornog drva ariša, okvir od ariša, ravne spojnice, sa nosačima u bijeloj boji, bravom, te bojano sa tri naliča lak bijelom bojom otpornom na UV zračenje.</t>
  </si>
  <si>
    <t>Dimenzija zidarskog otvora 91/210 cm (svijetli otvor 81/205cm)</t>
  </si>
  <si>
    <t>Dimenzija zidarskog otvora 81/210 cm (svijetli otvor 71/205cm)</t>
  </si>
  <si>
    <t>Dimenzija svijetlog otvora 71/205 cm</t>
  </si>
  <si>
    <t>Izrada, doprema i ugradnja pregradne stijene WC kabine sa jednokrilnim vratima 70/200 POZ 2.6.</t>
  </si>
  <si>
    <t xml:space="preserve">Izrada i ugradba pregradne stijene WC kabine. Pregrada se sastoji od jednih jednokrilnih zaokretnih vrata i 2 fiksna polja - izvedeno u građevinskom otvoru širine  135 cm (svijetla širina otvora za vrata 70 cm). Pregrada visine 215 cm (od čega na nogice otpada 15 cm). 
Pregradnu stijenu izraditi od HPL ploča debljine 18 mm u boji po izboru projektanta. Svi rubovi moraju biti završno obrađeni ABS trakom debljine 2 mm u boji po izboru projektanta. Vrata su opremljena rukohvatom za otvaranje vrata i preklopnom"leptir" WC bravom s naznakom položaja slobodno-zauzeto i mogućnošću sigurnosnog otvaranja izvana. Izvođač je dužan prije početka rada usuglasiti sve detalje s investitorom (oblike, okove, boju i slično).
Vrata ovješena na spojnice od eloksiranog aluminija.  
Pregradu odignuti od poda inox nogicama visine 15 cm. </t>
  </si>
  <si>
    <t>Dimenzija zidarskog otvora 135/215 cm</t>
  </si>
  <si>
    <t>Dimenzija zidarskog otvora 90/215 cm</t>
  </si>
  <si>
    <t>Dvostruki dvokrilni zaokretni drveni prozor sa nadsvjetlom i unutarnjim drvenim zaklopnicama POZ 2.8.</t>
  </si>
  <si>
    <t>Izrada i montaža  dvokrilnog zaokretnog drvenog prozora s klupčicom i rešetkom POZ 2.9.</t>
  </si>
  <si>
    <t>Ugrađuje se dvokrilni zaokretni drveni prozor sa unutrašnjim škurama i drvenom klupčicom, oblikovan po uzoru na postojeći prozor. Okvir od ariša, ravne spojnice, okovom, bravom, te bojano sa tri naliča lak bijelom bojom otpornom na UV zračenje. Izo staklo 8+16+4 mm, sa Low-E oblogom i argonom kao inertnim plinom.  Postojeća ukrašena rešetka se demontira, pjeskari, antikorozivno zaštićuje antikorozivnom bojom na bazi epoksi smola, te boja praškastom zapečenom crnom bojom, zatim se ponovno montira na kameni okvir. Stavka obuhvaća i demontažu postojećeg prozora, odvoz i troškove deponije.</t>
  </si>
  <si>
    <t xml:space="preserve">Postojeći prozor se demontira zajedno s okvirom  i unutarnjim drvenim zaklopnicama, bruse se svi stari naliči, kita i boja u tri sloja kvalitetnom lak bijelom bojom otpornom na ultravioletno zračenje. Postojeći okov potrebno je obrusiti, antikorozivno zaštititi i ponovno bojati, te u što većoj mjeri iskoristiti. Okove koji su dotrajali potrebno je zamijeniti novim. Stavka obuhvaća demontažu unutarnjih drvenih klupčica, odvoz na deponij sa svim troškovima, te izradu novih klupčica po uzoru na postojeće, završno obrađene kako i prozor. Stavka uključuje demontažu i zamjenu ostakljenja izo staklom, vanjsko staklo s low-e premazom.Obnovljeni prozor, klupčice, okvir i zaklopnice se ponovno montirju na isto mjesto. </t>
  </si>
  <si>
    <t>Postojeća vrata se demontiraju zajedno s okvirom i unutarnjim drvenim zaklopnicama, bruse se svi stari naliči, kita i boja u tri sloja kvalitetnom lak bijelom bojom otpornom na ultravioletno zračenje. Stavka obuhvaća i zamjenu manjih dotrajaloh elemenata (npr. pjover) po uzoru na postojeće. Postojeći okov potrebno je obrusiti, antikorozivno zaštititi i ponovno bojati, te u što većoj mjeri iskoristiti. Okove koji su dotrajali potrebno je zamijeniti novim. Stavka uključuje i demontažu i zamjenu ostakljenja izo staklom, vanjsko staklo s low-e premazom. Obnovljena vrata, okvir i zaklopnice se ponovno montiraju na isto mjesto.</t>
  </si>
  <si>
    <t>2.1.7.</t>
  </si>
  <si>
    <t>2.1.8.</t>
  </si>
  <si>
    <t>2.1.10.</t>
  </si>
  <si>
    <t>2.1.11.</t>
  </si>
  <si>
    <t>2.1.12.</t>
  </si>
  <si>
    <t xml:space="preserve"> - spremnik za papirnate ručnike </t>
  </si>
  <si>
    <t>2.4.</t>
  </si>
  <si>
    <t>2.4.1.</t>
  </si>
  <si>
    <t>2.4.2.</t>
  </si>
  <si>
    <t>2.4.3.</t>
  </si>
  <si>
    <t>2.4.4.</t>
  </si>
  <si>
    <t>2.4.5.</t>
  </si>
  <si>
    <t>2.4.7.</t>
  </si>
  <si>
    <t>2.4.8.</t>
  </si>
  <si>
    <t>2.4.9.</t>
  </si>
  <si>
    <t>2.4.10.</t>
  </si>
  <si>
    <t>2.4.12.</t>
  </si>
  <si>
    <t>2.4.13.</t>
  </si>
  <si>
    <t>UKUPNO POGLAVLJE 2.4 u KUNAMA ( kn ) bez PDV-a:</t>
  </si>
  <si>
    <t>2.5.</t>
  </si>
  <si>
    <t>2.5.1.</t>
  </si>
  <si>
    <t>2.5.2.</t>
  </si>
  <si>
    <t>2.5.3.</t>
  </si>
  <si>
    <t>2.6.</t>
  </si>
  <si>
    <t>2.6.1.</t>
  </si>
  <si>
    <t>2.6.2.</t>
  </si>
  <si>
    <t>2.6.3.</t>
  </si>
  <si>
    <t>2.6.4.</t>
  </si>
  <si>
    <t>2.6.5.</t>
  </si>
  <si>
    <t>2.6.6.</t>
  </si>
  <si>
    <t>2.6.7.</t>
  </si>
  <si>
    <t>2.7.</t>
  </si>
  <si>
    <t>2.7.1.</t>
  </si>
  <si>
    <t>2.7.2.</t>
  </si>
  <si>
    <t>2.7.3.</t>
  </si>
  <si>
    <t>2.7.4.</t>
  </si>
  <si>
    <t>2.7.5.</t>
  </si>
  <si>
    <t>2.7.6.</t>
  </si>
  <si>
    <t>2.7.7.</t>
  </si>
  <si>
    <t>UKUPNO POGLAVLJE 2.7. u KUNAMA ( kn ) bez PDV-a:</t>
  </si>
  <si>
    <t>UKUPNO POGLAVLJE 2.3. u KUNAMA ( kn ) bez PDV-a:</t>
  </si>
  <si>
    <t>KONZERVATORSKO-RESTAURATORSKI RADOVI</t>
  </si>
  <si>
    <t>NAPOMENA: Predviđene restauratorske radove treba izvoditi osoba ovlaštena od nadležnog Ministarstva. Restauratorski radovi izvode se prije građevinsko-zanatskih radova, te je ovisno o rezultatima istih moguća izmjena završne obrade vanjskih zidova, o čemu će odlučiti nadležni Konzervatorski odjel i glavni projektant.</t>
  </si>
  <si>
    <t>Sondiranje naliča i žbukanog sloja u interijeru zgrade općinskog doma u Sutivanu.</t>
  </si>
  <si>
    <t>Nalič ili premaz je tanka čvrsta prevlaka nastala nakon ličenja, to jest nanošenja boja na zidnu
podlogu. Sondažnim istraživanjem naliča se utvrđuje postojanje jednog ili više slojeva. Osim
sondažnog istraživanja naliča izvodi se i sondažno istraživanje žbukanog sloja sve do samog
nositelja. Sondažno istraživanje se izvodi mehanički tako da se pomoću alata (skalpel, dlijeto i
čekić) otvara sonda zadanih dimenzija a može se i kemijski dodatno očistiti otvoreni sondažni
sloj zbog bolje čitljivosti sloja. Dimenzija sonde se utvrđuje na licu mjesta ovisno o poziciji
sonde ali se okvirno može odrediti dimenzija sonde od pola metra kvadratna.</t>
  </si>
  <si>
    <t>U cijenu sonde su uračunati troškovi prijevoza, korištenja alata i materijala te
izvještaj o sondažnom istraživanju i fotodokumentacija.</t>
  </si>
  <si>
    <t>Obračun po komadu izvedene sonde.</t>
  </si>
  <si>
    <t>KONZERVATORSKO RESTAURATORSKI RADOVI</t>
  </si>
  <si>
    <t>UKUPNO KONZERVATORSKO RESTAURATORSKI RADOVI:</t>
  </si>
  <si>
    <t>UKUPNO :</t>
  </si>
  <si>
    <t>REKONSTRUKCIJA  DIJELA ZGRADE OPĆINSKOG DOMA</t>
  </si>
  <si>
    <t>Popravci žbuke.</t>
  </si>
  <si>
    <r>
      <t>Obračun po m</t>
    </r>
    <r>
      <rPr>
        <vertAlign val="superscript"/>
        <sz val="10"/>
        <rFont val="Arial"/>
        <family val="2"/>
        <charset val="238"/>
      </rPr>
      <t>2</t>
    </r>
    <r>
      <rPr>
        <sz val="10"/>
        <rFont val="Arial"/>
        <family val="2"/>
        <charset val="238"/>
      </rPr>
      <t xml:space="preserve"> ožbukane površine.</t>
    </r>
  </si>
  <si>
    <t>Na mjestima gdje je žbuka nestabilna potrebno je otući nestabilne dijelove, te ponovno žbukati vapneno cementnom žbukom. Rad obuhvaća ručno skidanje žbuke,prijenos šuta van objekta, utovar u kamion i odvoz na javnu deponiju. Stavkom su obuhvačeni svi troškovi, troškovi transporta te takse za deponiju.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</si>
</sst>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General&quot;.&quot;"/>
    <numFmt numFmtId="165" formatCode="#,##0.00\ _k_n"/>
    <numFmt numFmtId="166" formatCode="#,##0.00\ &quot;kn&quot;"/>
    <numFmt numFmtId="167" formatCode="#,##0.0"/>
    <numFmt numFmtId="168" formatCode="#,##0.00\ [$EUR];[Red]#,##0.00\ [$EUR]"/>
  </numFmts>
  <fonts count="52" x14ac:knownFonts="1">
    <font>
      <sz val="11"/>
      <color theme="1"/>
      <name val="Calibri"/>
      <family val="2"/>
      <charset val="238"/>
      <scheme val="minor"/>
    </font>
    <font>
      <sz val="10"/>
      <name val="Arial"/>
      <family val="2"/>
      <charset val="238"/>
    </font>
    <font>
      <b/>
      <sz val="10"/>
      <name val="Arial Narrow"/>
      <family val="2"/>
      <charset val="238"/>
    </font>
    <font>
      <sz val="10"/>
      <name val="Arial Narrow"/>
      <family val="2"/>
      <charset val="238"/>
    </font>
    <font>
      <sz val="8"/>
      <name val="Arial Narrow"/>
      <family val="2"/>
      <charset val="238"/>
    </font>
    <font>
      <b/>
      <sz val="14"/>
      <name val="Arial Narrow"/>
      <family val="2"/>
    </font>
    <font>
      <b/>
      <sz val="16"/>
      <name val="Arial Narrow"/>
      <family val="2"/>
    </font>
    <font>
      <b/>
      <sz val="12"/>
      <name val="Arial Narrow"/>
      <family val="2"/>
      <charset val="238"/>
    </font>
    <font>
      <b/>
      <u/>
      <sz val="12"/>
      <name val="Arial Narrow"/>
      <family val="2"/>
      <charset val="238"/>
    </font>
    <font>
      <b/>
      <sz val="5"/>
      <name val="Arial Narrow"/>
      <family val="2"/>
      <charset val="238"/>
    </font>
    <font>
      <b/>
      <sz val="11"/>
      <name val="Arial Narrow"/>
      <family val="2"/>
      <charset val="238"/>
    </font>
    <font>
      <b/>
      <sz val="8"/>
      <name val="Arial Narrow"/>
      <family val="2"/>
      <charset val="238"/>
    </font>
    <font>
      <b/>
      <sz val="14"/>
      <name val="Arial"/>
      <family val="2"/>
      <charset val="238"/>
    </font>
    <font>
      <sz val="10"/>
      <name val="Arial"/>
      <family val="2"/>
      <charset val="238"/>
    </font>
    <font>
      <b/>
      <sz val="12"/>
      <name val="Arial"/>
      <family val="2"/>
      <charset val="238"/>
    </font>
    <font>
      <sz val="11"/>
      <name val="Arial"/>
      <family val="2"/>
      <charset val="238"/>
    </font>
    <font>
      <b/>
      <sz val="11"/>
      <name val="Arial"/>
      <family val="2"/>
      <charset val="238"/>
    </font>
    <font>
      <sz val="8"/>
      <name val="Arial"/>
      <family val="2"/>
      <charset val="238"/>
    </font>
    <font>
      <sz val="8"/>
      <name val="Arial"/>
      <family val="2"/>
    </font>
    <font>
      <b/>
      <sz val="8"/>
      <name val="Arial"/>
      <family val="2"/>
    </font>
    <font>
      <b/>
      <sz val="12"/>
      <name val="Arial"/>
      <family val="2"/>
    </font>
    <font>
      <sz val="10"/>
      <name val="Arial"/>
      <family val="2"/>
    </font>
    <font>
      <b/>
      <sz val="10"/>
      <name val="Arial"/>
      <family val="2"/>
    </font>
    <font>
      <b/>
      <sz val="10"/>
      <name val="Arial"/>
      <family val="2"/>
      <charset val="238"/>
    </font>
    <font>
      <sz val="10"/>
      <color indexed="10"/>
      <name val="Arial"/>
      <family val="2"/>
      <charset val="238"/>
    </font>
    <font>
      <i/>
      <sz val="10"/>
      <name val="Arial"/>
      <family val="2"/>
      <charset val="238"/>
    </font>
    <font>
      <b/>
      <sz val="8"/>
      <name val="Arial"/>
      <family val="2"/>
      <charset val="238"/>
    </font>
    <font>
      <b/>
      <u/>
      <sz val="14"/>
      <name val="Arial"/>
      <family val="2"/>
      <charset val="238"/>
    </font>
    <font>
      <sz val="10"/>
      <name val="MS Sans Serif"/>
      <family val="2"/>
      <charset val="238"/>
    </font>
    <font>
      <sz val="9"/>
      <name val="Arial"/>
      <family val="2"/>
      <charset val="238"/>
    </font>
    <font>
      <sz val="10"/>
      <name val="Arial CE"/>
      <family val="2"/>
      <charset val="238"/>
    </font>
    <font>
      <sz val="10"/>
      <name val="Symbol"/>
      <family val="1"/>
      <charset val="2"/>
    </font>
    <font>
      <sz val="10"/>
      <color rgb="FFFF0000"/>
      <name val="Arial"/>
      <family val="2"/>
      <charset val="238"/>
    </font>
    <font>
      <vertAlign val="superscript"/>
      <sz val="10"/>
      <name val="Arial"/>
      <family val="2"/>
      <charset val="238"/>
    </font>
    <font>
      <sz val="11"/>
      <name val="Arial Narrow"/>
      <family val="2"/>
      <charset val="238"/>
    </font>
    <font>
      <b/>
      <sz val="16"/>
      <name val="Arial Narrow"/>
      <family val="2"/>
      <charset val="238"/>
    </font>
    <font>
      <sz val="11"/>
      <color theme="1"/>
      <name val="Arial Narrow"/>
      <family val="2"/>
      <charset val="238"/>
    </font>
    <font>
      <sz val="16"/>
      <name val="Arial Narrow"/>
      <family val="2"/>
      <charset val="238"/>
    </font>
    <font>
      <b/>
      <i/>
      <sz val="10"/>
      <name val="Arial Narrow"/>
      <family val="2"/>
      <charset val="238"/>
    </font>
    <font>
      <b/>
      <u/>
      <sz val="12"/>
      <name val="Arial"/>
      <family val="2"/>
      <charset val="238"/>
    </font>
    <font>
      <b/>
      <sz val="5"/>
      <name val="Arial"/>
      <family val="2"/>
      <charset val="238"/>
    </font>
    <font>
      <sz val="5"/>
      <name val="Arial"/>
      <family val="2"/>
      <charset val="238"/>
    </font>
    <font>
      <sz val="10"/>
      <color theme="1"/>
      <name val="Arial"/>
      <family val="2"/>
      <charset val="238"/>
    </font>
    <font>
      <b/>
      <sz val="10"/>
      <color theme="1"/>
      <name val="Arial"/>
      <family val="2"/>
      <charset val="238"/>
    </font>
    <font>
      <sz val="11"/>
      <color indexed="8"/>
      <name val="Calibri"/>
      <family val="2"/>
      <charset val="238"/>
    </font>
    <font>
      <b/>
      <sz val="14"/>
      <name val="Arial Narrow"/>
      <family val="2"/>
      <charset val="238"/>
    </font>
    <font>
      <b/>
      <sz val="10"/>
      <name val="Arial Narrow"/>
      <family val="2"/>
    </font>
    <font>
      <sz val="10"/>
      <name val="Arial Narrow"/>
      <family val="2"/>
    </font>
    <font>
      <sz val="12"/>
      <name val="Arial Narrow"/>
      <family val="2"/>
      <charset val="238"/>
    </font>
    <font>
      <sz val="11"/>
      <name val="Arial Narrow"/>
      <family val="2"/>
    </font>
    <font>
      <b/>
      <sz val="11"/>
      <color theme="4" tint="-0.249977111117893"/>
      <name val="Arial Narrow"/>
      <family val="2"/>
    </font>
    <font>
      <b/>
      <sz val="10"/>
      <color theme="4" tint="-0.249977111117893"/>
      <name val="Arial"/>
      <family val="2"/>
      <charset val="238"/>
    </font>
  </fonts>
  <fills count="4">
    <fill>
      <patternFill patternType="none"/>
    </fill>
    <fill>
      <patternFill patternType="gray125"/>
    </fill>
    <fill>
      <patternFill patternType="solid">
        <fgColor indexed="41"/>
        <bgColor indexed="64"/>
      </patternFill>
    </fill>
    <fill>
      <patternFill patternType="solid">
        <fgColor theme="0" tint="-0.149998474074526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style="double">
        <color indexed="64"/>
      </top>
      <bottom style="double">
        <color indexed="64"/>
      </bottom>
      <diagonal/>
    </border>
  </borders>
  <cellStyleXfs count="17">
    <xf numFmtId="0" fontId="0" fillId="0" borderId="0"/>
    <xf numFmtId="0" fontId="1" fillId="0" borderId="0"/>
    <xf numFmtId="0" fontId="13" fillId="0" borderId="0"/>
    <xf numFmtId="0" fontId="13" fillId="0" borderId="0"/>
    <xf numFmtId="0" fontId="28" fillId="0" borderId="0"/>
    <xf numFmtId="0" fontId="28" fillId="0" borderId="0"/>
    <xf numFmtId="0" fontId="13" fillId="0" borderId="0"/>
    <xf numFmtId="0" fontId="28" fillId="0" borderId="0"/>
    <xf numFmtId="0" fontId="28" fillId="0" borderId="0"/>
    <xf numFmtId="0" fontId="28" fillId="0" borderId="0"/>
    <xf numFmtId="0" fontId="13" fillId="0" borderId="0"/>
    <xf numFmtId="0" fontId="13" fillId="0" borderId="0"/>
    <xf numFmtId="0" fontId="13" fillId="0" borderId="0"/>
    <xf numFmtId="0" fontId="13" fillId="0" borderId="0"/>
    <xf numFmtId="0" fontId="36" fillId="0" borderId="0"/>
    <xf numFmtId="0" fontId="13" fillId="0" borderId="0"/>
    <xf numFmtId="0" fontId="44" fillId="0" borderId="0"/>
  </cellStyleXfs>
  <cellXfs count="741">
    <xf numFmtId="0" fontId="0" fillId="0" borderId="0" xfId="0"/>
    <xf numFmtId="0" fontId="2" fillId="0" borderId="1" xfId="1" applyFont="1" applyBorder="1" applyAlignment="1">
      <alignment horizontal="centerContinuous"/>
    </xf>
    <xf numFmtId="4" fontId="3" fillId="0" borderId="2" xfId="1" applyNumberFormat="1" applyFont="1" applyBorder="1" applyAlignment="1">
      <alignment horizontal="centerContinuous" vertical="top"/>
    </xf>
    <xf numFmtId="4" fontId="3" fillId="0" borderId="2" xfId="1" applyNumberFormat="1" applyFont="1" applyBorder="1" applyAlignment="1">
      <alignment horizontal="centerContinuous"/>
    </xf>
    <xf numFmtId="4" fontId="2" fillId="0" borderId="5" xfId="1" applyNumberFormat="1" applyFont="1" applyFill="1" applyBorder="1" applyAlignment="1">
      <alignment horizontal="center"/>
    </xf>
    <xf numFmtId="0" fontId="3" fillId="0" borderId="0" xfId="1" applyFont="1"/>
    <xf numFmtId="4" fontId="3" fillId="0" borderId="8" xfId="1" applyNumberFormat="1" applyFont="1" applyBorder="1" applyAlignment="1">
      <alignment horizontal="center"/>
    </xf>
    <xf numFmtId="4" fontId="3" fillId="0" borderId="8" xfId="1" applyNumberFormat="1" applyFont="1" applyBorder="1" applyAlignment="1">
      <alignment horizontal="center" vertical="center" shrinkToFit="1"/>
    </xf>
    <xf numFmtId="0" fontId="5" fillId="0" borderId="0" xfId="1" applyFont="1" applyFill="1" applyAlignment="1">
      <alignment horizontal="center"/>
    </xf>
    <xf numFmtId="0" fontId="6" fillId="0" borderId="0" xfId="1" applyFont="1" applyFill="1" applyAlignment="1">
      <alignment horizontal="center"/>
    </xf>
    <xf numFmtId="0" fontId="3" fillId="0" borderId="0" xfId="1" applyFont="1" applyFill="1" applyAlignment="1">
      <alignment horizontal="center"/>
    </xf>
    <xf numFmtId="0" fontId="3" fillId="0" borderId="0" xfId="1" applyFont="1" applyFill="1" applyAlignment="1">
      <alignment horizontal="center" vertical="top"/>
    </xf>
    <xf numFmtId="0" fontId="3" fillId="0" borderId="0" xfId="1" applyFont="1" applyFill="1" applyAlignment="1">
      <alignment wrapText="1"/>
    </xf>
    <xf numFmtId="0" fontId="3" fillId="0" borderId="0" xfId="1" applyFont="1" applyFill="1"/>
    <xf numFmtId="4" fontId="3" fillId="0" borderId="0" xfId="1" applyNumberFormat="1" applyFont="1" applyFill="1" applyAlignment="1">
      <alignment horizontal="center"/>
    </xf>
    <xf numFmtId="4" fontId="3" fillId="0" borderId="0" xfId="1" applyNumberFormat="1" applyFont="1" applyFill="1" applyAlignment="1">
      <alignment horizontal="right"/>
    </xf>
    <xf numFmtId="4" fontId="3" fillId="0" borderId="0" xfId="1" applyNumberFormat="1" applyFont="1" applyFill="1"/>
    <xf numFmtId="0" fontId="3" fillId="0" borderId="13" xfId="1" applyFont="1" applyFill="1" applyBorder="1" applyAlignment="1">
      <alignment horizontal="center" vertical="center"/>
    </xf>
    <xf numFmtId="4" fontId="3" fillId="0" borderId="13" xfId="1" applyNumberFormat="1" applyFont="1" applyFill="1" applyBorder="1" applyAlignment="1">
      <alignment horizontal="center"/>
    </xf>
    <xf numFmtId="4" fontId="3" fillId="0" borderId="13" xfId="1" applyNumberFormat="1" applyFont="1" applyFill="1" applyBorder="1" applyAlignment="1">
      <alignment horizontal="right" vertical="center"/>
    </xf>
    <xf numFmtId="0" fontId="1" fillId="0" borderId="0" xfId="1"/>
    <xf numFmtId="0" fontId="3" fillId="0" borderId="13" xfId="1" applyFont="1" applyFill="1" applyBorder="1" applyAlignment="1">
      <alignment horizontal="center" vertical="top"/>
    </xf>
    <xf numFmtId="0" fontId="3" fillId="0" borderId="13" xfId="1" applyFont="1" applyFill="1" applyBorder="1" applyAlignment="1">
      <alignment horizontal="center" vertical="center" wrapText="1"/>
    </xf>
    <xf numFmtId="4" fontId="3" fillId="0" borderId="13" xfId="1" applyNumberFormat="1" applyFont="1" applyFill="1" applyBorder="1" applyAlignment="1">
      <alignment horizontal="center" vertical="center"/>
    </xf>
    <xf numFmtId="4" fontId="7" fillId="0" borderId="0" xfId="1" applyNumberFormat="1" applyFont="1" applyFill="1" applyAlignment="1"/>
    <xf numFmtId="0" fontId="7" fillId="0" borderId="0" xfId="1" applyFont="1" applyFill="1" applyAlignment="1"/>
    <xf numFmtId="0" fontId="9" fillId="0" borderId="0" xfId="1" applyFont="1" applyFill="1" applyAlignment="1"/>
    <xf numFmtId="0" fontId="10" fillId="0" borderId="0" xfId="1" applyFont="1" applyFill="1" applyAlignment="1"/>
    <xf numFmtId="164" fontId="11" fillId="0" borderId="0" xfId="1" applyNumberFormat="1" applyFont="1" applyFill="1" applyAlignment="1">
      <alignment horizontal="right"/>
    </xf>
    <xf numFmtId="0" fontId="11" fillId="0" borderId="0" xfId="1" applyFont="1" applyFill="1" applyAlignment="1">
      <alignment horizontal="center"/>
    </xf>
    <xf numFmtId="164" fontId="11" fillId="0" borderId="0" xfId="1" applyNumberFormat="1" applyFont="1" applyFill="1" applyAlignment="1"/>
    <xf numFmtId="0" fontId="11" fillId="0" borderId="0" xfId="1" applyFont="1" applyFill="1" applyAlignment="1"/>
    <xf numFmtId="4" fontId="11" fillId="0" borderId="0" xfId="1" applyNumberFormat="1" applyFont="1" applyFill="1" applyAlignment="1">
      <alignment horizontal="center"/>
    </xf>
    <xf numFmtId="4" fontId="11" fillId="0" borderId="0" xfId="1" applyNumberFormat="1" applyFont="1" applyFill="1" applyAlignment="1">
      <alignment horizontal="right"/>
    </xf>
    <xf numFmtId="4" fontId="11" fillId="0" borderId="0" xfId="1" applyNumberFormat="1" applyFont="1" applyFill="1" applyAlignment="1"/>
    <xf numFmtId="0" fontId="1" fillId="0" borderId="0" xfId="1" applyBorder="1" applyProtection="1">
      <protection hidden="1"/>
    </xf>
    <xf numFmtId="0" fontId="17" fillId="0" borderId="0" xfId="1" applyFont="1" applyFill="1" applyBorder="1" applyProtection="1">
      <protection hidden="1"/>
    </xf>
    <xf numFmtId="49" fontId="19" fillId="0" borderId="0" xfId="1" applyNumberFormat="1" applyFont="1" applyFill="1" applyBorder="1" applyAlignment="1" applyProtection="1">
      <alignment horizontal="center" vertical="center" wrapText="1"/>
      <protection hidden="1"/>
    </xf>
    <xf numFmtId="0" fontId="19" fillId="0" borderId="0" xfId="1" applyNumberFormat="1" applyFont="1" applyFill="1" applyBorder="1" applyAlignment="1" applyProtection="1">
      <alignment horizontal="center" vertical="center" wrapText="1"/>
      <protection hidden="1"/>
    </xf>
    <xf numFmtId="0" fontId="19" fillId="0" borderId="0" xfId="1" applyNumberFormat="1" applyFont="1" applyFill="1" applyBorder="1" applyAlignment="1" applyProtection="1">
      <alignment horizontal="center" wrapText="1"/>
      <protection hidden="1"/>
    </xf>
    <xf numFmtId="3" fontId="19" fillId="0" borderId="0" xfId="1" applyNumberFormat="1" applyFont="1" applyFill="1" applyBorder="1" applyAlignment="1" applyProtection="1">
      <alignment horizontal="center" vertical="center" wrapText="1"/>
      <protection hidden="1"/>
    </xf>
    <xf numFmtId="4" fontId="19" fillId="0" borderId="0" xfId="1" applyNumberFormat="1" applyFont="1" applyFill="1" applyBorder="1" applyAlignment="1" applyProtection="1">
      <alignment horizontal="center" vertical="center" wrapText="1"/>
      <protection hidden="1"/>
    </xf>
    <xf numFmtId="0" fontId="17" fillId="0" borderId="0" xfId="1" applyFont="1" applyFill="1" applyBorder="1" applyAlignment="1" applyProtection="1">
      <alignment horizontal="center" vertical="center"/>
      <protection hidden="1"/>
    </xf>
    <xf numFmtId="0" fontId="20" fillId="0" borderId="0" xfId="1" applyNumberFormat="1" applyFont="1" applyFill="1" applyBorder="1" applyAlignment="1" applyProtection="1">
      <alignment horizontal="right" vertical="top"/>
      <protection hidden="1"/>
    </xf>
    <xf numFmtId="49" fontId="21" fillId="0" borderId="0" xfId="1" applyNumberFormat="1" applyFont="1" applyFill="1" applyBorder="1" applyAlignment="1" applyProtection="1">
      <alignment horizontal="left" vertical="top"/>
      <protection hidden="1"/>
    </xf>
    <xf numFmtId="49" fontId="21" fillId="0" borderId="0" xfId="1" applyNumberFormat="1" applyFont="1" applyFill="1" applyBorder="1" applyAlignment="1" applyProtection="1">
      <alignment horizontal="center" vertical="center"/>
      <protection hidden="1"/>
    </xf>
    <xf numFmtId="0" fontId="14" fillId="0" borderId="0" xfId="1" applyFont="1" applyFill="1" applyBorder="1" applyProtection="1">
      <protection hidden="1"/>
    </xf>
    <xf numFmtId="0" fontId="21" fillId="0" borderId="0" xfId="1" applyFont="1" applyFill="1" applyBorder="1" applyAlignment="1" applyProtection="1">
      <alignment horizontal="center" wrapText="1"/>
      <protection hidden="1"/>
    </xf>
    <xf numFmtId="3" fontId="21" fillId="0" borderId="0" xfId="1" applyNumberFormat="1" applyFont="1" applyFill="1" applyBorder="1" applyAlignment="1" applyProtection="1">
      <alignment horizontal="right" wrapText="1"/>
      <protection hidden="1"/>
    </xf>
    <xf numFmtId="4" fontId="21" fillId="0" borderId="0" xfId="1" applyNumberFormat="1" applyFont="1" applyFill="1" applyBorder="1" applyAlignment="1" applyProtection="1">
      <alignment horizontal="right"/>
      <protection hidden="1"/>
    </xf>
    <xf numFmtId="0" fontId="18" fillId="0" borderId="0" xfId="1" applyNumberFormat="1" applyFont="1" applyFill="1" applyBorder="1" applyAlignment="1" applyProtection="1">
      <alignment horizontal="justify" vertical="top"/>
      <protection hidden="1"/>
    </xf>
    <xf numFmtId="49" fontId="22" fillId="0" borderId="0" xfId="1" applyNumberFormat="1" applyFont="1" applyFill="1" applyBorder="1" applyAlignment="1" applyProtection="1">
      <alignment horizontal="left" vertical="top"/>
      <protection hidden="1"/>
    </xf>
    <xf numFmtId="49" fontId="22" fillId="0" borderId="0" xfId="1" applyNumberFormat="1" applyFont="1" applyFill="1" applyBorder="1" applyAlignment="1" applyProtection="1">
      <alignment horizontal="center" vertical="center"/>
      <protection hidden="1"/>
    </xf>
    <xf numFmtId="0" fontId="22" fillId="0" borderId="0" xfId="1" applyFont="1" applyFill="1" applyBorder="1" applyAlignment="1" applyProtection="1">
      <alignment horizontal="justify" vertical="top" wrapText="1"/>
      <protection hidden="1"/>
    </xf>
    <xf numFmtId="4" fontId="21" fillId="0" borderId="0" xfId="1" applyNumberFormat="1" applyFont="1" applyFill="1" applyBorder="1" applyAlignment="1" applyProtection="1">
      <alignment horizontal="right" vertical="top"/>
      <protection hidden="1"/>
    </xf>
    <xf numFmtId="0" fontId="23" fillId="0" borderId="0" xfId="1" applyNumberFormat="1" applyFont="1" applyFill="1" applyBorder="1" applyAlignment="1" applyProtection="1">
      <alignment horizontal="left" vertical="top"/>
      <protection hidden="1"/>
    </xf>
    <xf numFmtId="0" fontId="23" fillId="0" borderId="0" xfId="1" applyNumberFormat="1" applyFont="1" applyFill="1" applyBorder="1" applyAlignment="1" applyProtection="1">
      <alignment horizontal="center" vertical="top"/>
      <protection hidden="1"/>
    </xf>
    <xf numFmtId="49" fontId="1" fillId="0" borderId="0" xfId="1" applyNumberFormat="1" applyFont="1" applyFill="1" applyBorder="1" applyAlignment="1" applyProtection="1">
      <alignment horizontal="left" vertical="center" wrapText="1"/>
      <protection hidden="1"/>
    </xf>
    <xf numFmtId="0" fontId="23" fillId="0" borderId="0" xfId="1" applyNumberFormat="1" applyFont="1" applyFill="1" applyBorder="1" applyAlignment="1" applyProtection="1">
      <alignment horizontal="center" vertical="center"/>
      <protection hidden="1"/>
    </xf>
    <xf numFmtId="0" fontId="17" fillId="0" borderId="0" xfId="1" applyNumberFormat="1" applyFont="1" applyFill="1" applyBorder="1" applyAlignment="1" applyProtection="1">
      <alignment horizontal="justify" vertical="top"/>
      <protection hidden="1"/>
    </xf>
    <xf numFmtId="0" fontId="24" fillId="0" borderId="0" xfId="1" applyFont="1" applyFill="1" applyBorder="1" applyAlignment="1" applyProtection="1">
      <alignment horizontal="center" vertical="center"/>
      <protection hidden="1"/>
    </xf>
    <xf numFmtId="49" fontId="13" fillId="0" borderId="0" xfId="1" applyNumberFormat="1" applyFont="1" applyFill="1" applyBorder="1" applyAlignment="1" applyProtection="1">
      <alignment horizontal="justify" vertical="justify" wrapText="1"/>
      <protection hidden="1"/>
    </xf>
    <xf numFmtId="0" fontId="13" fillId="0" borderId="0" xfId="1" applyFont="1" applyFill="1" applyBorder="1" applyAlignment="1" applyProtection="1">
      <alignment horizontal="center" wrapText="1"/>
      <protection hidden="1"/>
    </xf>
    <xf numFmtId="3" fontId="13" fillId="0" borderId="0" xfId="1" applyNumberFormat="1" applyFont="1" applyFill="1" applyBorder="1" applyAlignment="1" applyProtection="1">
      <alignment horizontal="right" wrapText="1"/>
      <protection hidden="1"/>
    </xf>
    <xf numFmtId="0" fontId="23" fillId="0" borderId="0" xfId="1" applyNumberFormat="1" applyFont="1" applyFill="1" applyBorder="1" applyAlignment="1" applyProtection="1">
      <alignment horizontal="right" vertical="top"/>
      <protection hidden="1"/>
    </xf>
    <xf numFmtId="0" fontId="24" fillId="0" borderId="0" xfId="1" applyFont="1" applyFill="1" applyBorder="1" applyAlignment="1" applyProtection="1">
      <alignment horizontal="left"/>
      <protection hidden="1"/>
    </xf>
    <xf numFmtId="49" fontId="19" fillId="0" borderId="0" xfId="1" applyNumberFormat="1" applyFont="1" applyFill="1" applyBorder="1" applyAlignment="1" applyProtection="1">
      <alignment horizontal="center" vertical="center"/>
      <protection hidden="1"/>
    </xf>
    <xf numFmtId="0" fontId="17" fillId="0" borderId="0" xfId="1" applyFont="1" applyFill="1" applyBorder="1" applyAlignment="1" applyProtection="1">
      <alignment horizontal="center"/>
      <protection hidden="1"/>
    </xf>
    <xf numFmtId="3" fontId="18" fillId="0" borderId="0" xfId="1" applyNumberFormat="1" applyFont="1" applyFill="1" applyBorder="1" applyAlignment="1" applyProtection="1">
      <alignment horizontal="right"/>
      <protection hidden="1"/>
    </xf>
    <xf numFmtId="4" fontId="18" fillId="0" borderId="0" xfId="1" applyNumberFormat="1" applyFont="1" applyFill="1" applyBorder="1" applyAlignment="1" applyProtection="1">
      <alignment horizontal="right"/>
      <protection hidden="1"/>
    </xf>
    <xf numFmtId="0" fontId="17" fillId="0" borderId="20" xfId="1" applyFont="1" applyBorder="1" applyAlignment="1" applyProtection="1">
      <alignment horizontal="center" vertical="center" wrapText="1"/>
      <protection hidden="1"/>
    </xf>
    <xf numFmtId="0" fontId="17" fillId="0" borderId="0" xfId="1" applyFont="1" applyBorder="1" applyProtection="1">
      <protection hidden="1"/>
    </xf>
    <xf numFmtId="49" fontId="19" fillId="0" borderId="24" xfId="1" applyNumberFormat="1" applyFont="1" applyFill="1" applyBorder="1" applyAlignment="1" applyProtection="1">
      <alignment horizontal="center" vertical="center" wrapText="1"/>
      <protection hidden="1"/>
    </xf>
    <xf numFmtId="0" fontId="19" fillId="0" borderId="24" xfId="1" applyNumberFormat="1" applyFont="1" applyFill="1" applyBorder="1" applyAlignment="1" applyProtection="1">
      <alignment horizontal="center" vertical="center" wrapText="1"/>
      <protection hidden="1"/>
    </xf>
    <xf numFmtId="0" fontId="19" fillId="0" borderId="24" xfId="1" applyNumberFormat="1" applyFont="1" applyFill="1" applyBorder="1" applyAlignment="1" applyProtection="1">
      <alignment horizontal="center" wrapText="1"/>
      <protection hidden="1"/>
    </xf>
    <xf numFmtId="3" fontId="19" fillId="0" borderId="24" xfId="1" applyNumberFormat="1" applyFont="1" applyFill="1" applyBorder="1" applyAlignment="1" applyProtection="1">
      <alignment horizontal="center" vertical="center" wrapText="1"/>
      <protection hidden="1"/>
    </xf>
    <xf numFmtId="4" fontId="19" fillId="0" borderId="24" xfId="1" applyNumberFormat="1" applyFont="1" applyFill="1" applyBorder="1" applyAlignment="1" applyProtection="1">
      <alignment horizontal="center" vertical="center" wrapText="1"/>
      <protection hidden="1"/>
    </xf>
    <xf numFmtId="4" fontId="19" fillId="0" borderId="25" xfId="1" applyNumberFormat="1" applyFont="1" applyFill="1" applyBorder="1" applyAlignment="1" applyProtection="1">
      <alignment horizontal="center" vertical="center" wrapText="1"/>
      <protection hidden="1"/>
    </xf>
    <xf numFmtId="0" fontId="17" fillId="0" borderId="0" xfId="1" applyFont="1" applyBorder="1" applyAlignment="1" applyProtection="1">
      <alignment horizontal="center" vertical="center"/>
      <protection hidden="1"/>
    </xf>
    <xf numFmtId="4" fontId="19" fillId="0" borderId="0" xfId="1" applyNumberFormat="1" applyFont="1" applyFill="1" applyBorder="1" applyAlignment="1" applyProtection="1">
      <alignment horizontal="center" wrapText="1"/>
      <protection hidden="1"/>
    </xf>
    <xf numFmtId="0" fontId="25" fillId="0" borderId="0" xfId="1" applyFont="1" applyFill="1" applyBorder="1" applyAlignment="1" applyProtection="1">
      <alignment horizontal="justify" vertical="top" wrapText="1"/>
      <protection hidden="1"/>
    </xf>
    <xf numFmtId="0" fontId="13" fillId="0" borderId="0" xfId="1" applyFont="1" applyFill="1" applyBorder="1" applyAlignment="1" applyProtection="1">
      <alignment horizontal="justify" vertical="top" wrapText="1"/>
      <protection hidden="1"/>
    </xf>
    <xf numFmtId="49" fontId="13" fillId="0" borderId="0" xfId="1" applyNumberFormat="1" applyFont="1" applyFill="1" applyBorder="1" applyAlignment="1" applyProtection="1">
      <alignment horizontal="justify" vertical="top" wrapText="1"/>
      <protection hidden="1"/>
    </xf>
    <xf numFmtId="4" fontId="21" fillId="0" borderId="0" xfId="1" applyNumberFormat="1" applyFont="1" applyFill="1" applyBorder="1" applyAlignment="1" applyProtection="1">
      <alignment horizontal="right"/>
      <protection locked="0"/>
    </xf>
    <xf numFmtId="4" fontId="21" fillId="2" borderId="0" xfId="1" applyNumberFormat="1" applyFont="1" applyFill="1" applyBorder="1" applyAlignment="1" applyProtection="1">
      <alignment horizontal="right"/>
      <protection locked="0"/>
    </xf>
    <xf numFmtId="0" fontId="26" fillId="0" borderId="0" xfId="1" applyNumberFormat="1" applyFont="1" applyFill="1" applyBorder="1" applyAlignment="1" applyProtection="1">
      <alignment horizontal="center" vertical="center"/>
      <protection hidden="1"/>
    </xf>
    <xf numFmtId="49" fontId="13" fillId="0" borderId="0" xfId="1" applyNumberFormat="1" applyFont="1" applyFill="1" applyBorder="1" applyAlignment="1" applyProtection="1">
      <alignment horizontal="left" vertical="center"/>
      <protection hidden="1"/>
    </xf>
    <xf numFmtId="49" fontId="23" fillId="0" borderId="0" xfId="1" applyNumberFormat="1" applyFont="1" applyFill="1" applyBorder="1" applyAlignment="1" applyProtection="1">
      <alignment horizontal="justify" vertical="top" wrapText="1"/>
      <protection hidden="1"/>
    </xf>
    <xf numFmtId="0" fontId="23" fillId="0" borderId="0" xfId="1" applyFont="1" applyFill="1" applyBorder="1" applyAlignment="1" applyProtection="1">
      <alignment horizontal="center" wrapText="1"/>
      <protection hidden="1"/>
    </xf>
    <xf numFmtId="3" fontId="23" fillId="0" borderId="0" xfId="1" applyNumberFormat="1" applyFont="1" applyFill="1" applyBorder="1" applyAlignment="1" applyProtection="1">
      <alignment horizontal="right" wrapText="1"/>
      <protection hidden="1"/>
    </xf>
    <xf numFmtId="49" fontId="1" fillId="0" borderId="0" xfId="1" applyNumberFormat="1" applyFont="1" applyFill="1" applyBorder="1" applyAlignment="1" applyProtection="1">
      <alignment horizontal="left" vertical="center"/>
      <protection hidden="1"/>
    </xf>
    <xf numFmtId="0" fontId="13" fillId="0" borderId="0" xfId="1" applyFont="1" applyFill="1" applyBorder="1" applyAlignment="1" applyProtection="1">
      <alignment horizontal="justify" vertical="justify" wrapText="1"/>
      <protection hidden="1"/>
    </xf>
    <xf numFmtId="49" fontId="21" fillId="0" borderId="0" xfId="1" applyNumberFormat="1" applyFont="1" applyFill="1" applyBorder="1" applyAlignment="1" applyProtection="1">
      <alignment horizontal="left" vertical="center" wrapText="1"/>
      <protection hidden="1"/>
    </xf>
    <xf numFmtId="0" fontId="17" fillId="0" borderId="0" xfId="1" applyNumberFormat="1" applyFont="1" applyBorder="1" applyProtection="1">
      <protection hidden="1"/>
    </xf>
    <xf numFmtId="49" fontId="19" fillId="0" borderId="0" xfId="1" applyNumberFormat="1" applyFont="1" applyBorder="1" applyAlignment="1" applyProtection="1">
      <alignment horizontal="left"/>
      <protection hidden="1"/>
    </xf>
    <xf numFmtId="0" fontId="16" fillId="0" borderId="15" xfId="1" applyNumberFormat="1" applyFont="1" applyFill="1" applyBorder="1" applyAlignment="1" applyProtection="1">
      <alignment horizontal="right" vertical="top" wrapText="1"/>
      <protection hidden="1"/>
    </xf>
    <xf numFmtId="0" fontId="16" fillId="0" borderId="16" xfId="1" applyNumberFormat="1" applyFont="1" applyFill="1" applyBorder="1" applyAlignment="1" applyProtection="1">
      <alignment horizontal="left" vertical="top"/>
      <protection hidden="1"/>
    </xf>
    <xf numFmtId="0" fontId="16" fillId="0" borderId="16" xfId="1" applyNumberFormat="1" applyFont="1" applyFill="1" applyBorder="1" applyAlignment="1" applyProtection="1">
      <alignment horizontal="center" vertical="center"/>
      <protection hidden="1"/>
    </xf>
    <xf numFmtId="0" fontId="16" fillId="0" borderId="16" xfId="1" applyNumberFormat="1" applyFont="1" applyFill="1" applyBorder="1" applyAlignment="1" applyProtection="1">
      <alignment horizontal="left" vertical="top" wrapText="1"/>
      <protection hidden="1"/>
    </xf>
    <xf numFmtId="0" fontId="24" fillId="0" borderId="16" xfId="1" applyFont="1" applyFill="1" applyBorder="1" applyAlignment="1" applyProtection="1">
      <alignment horizontal="center" wrapText="1"/>
      <protection hidden="1"/>
    </xf>
    <xf numFmtId="3" fontId="13" fillId="0" borderId="16" xfId="1" applyNumberFormat="1" applyFont="1" applyFill="1" applyBorder="1" applyAlignment="1" applyProtection="1">
      <alignment horizontal="right" wrapText="1"/>
      <protection hidden="1"/>
    </xf>
    <xf numFmtId="49" fontId="13" fillId="0" borderId="0" xfId="1" applyNumberFormat="1" applyFont="1" applyFill="1" applyBorder="1" applyAlignment="1" applyProtection="1">
      <alignment horizontal="left" vertical="center" wrapText="1"/>
      <protection hidden="1"/>
    </xf>
    <xf numFmtId="49" fontId="13" fillId="0" borderId="0" xfId="1" applyNumberFormat="1" applyFont="1" applyFill="1" applyBorder="1" applyAlignment="1" applyProtection="1">
      <alignment horizontal="left" vertical="top"/>
      <protection hidden="1"/>
    </xf>
    <xf numFmtId="49" fontId="13" fillId="0" borderId="0" xfId="1" applyNumberFormat="1" applyFont="1" applyFill="1" applyBorder="1" applyAlignment="1" applyProtection="1">
      <alignment horizontal="center" vertical="center"/>
      <protection hidden="1"/>
    </xf>
    <xf numFmtId="0" fontId="16" fillId="0" borderId="16" xfId="1" applyFont="1" applyFill="1" applyBorder="1" applyAlignment="1" applyProtection="1">
      <alignment horizontal="left" vertical="top" wrapText="1"/>
      <protection hidden="1"/>
    </xf>
    <xf numFmtId="49" fontId="22" fillId="0" borderId="0" xfId="1" applyNumberFormat="1" applyFont="1" applyFill="1" applyBorder="1" applyAlignment="1" applyProtection="1">
      <alignment horizontal="center" vertical="top"/>
      <protection hidden="1"/>
    </xf>
    <xf numFmtId="0" fontId="1" fillId="0" borderId="0" xfId="1" applyAlignment="1">
      <alignment horizontal="justify"/>
    </xf>
    <xf numFmtId="0" fontId="25" fillId="0" borderId="0" xfId="1" applyFont="1" applyFill="1" applyBorder="1" applyAlignment="1" applyProtection="1">
      <alignment wrapText="1"/>
      <protection hidden="1"/>
    </xf>
    <xf numFmtId="2" fontId="21" fillId="2" borderId="0" xfId="1" applyNumberFormat="1" applyFont="1" applyFill="1" applyBorder="1" applyAlignment="1" applyProtection="1">
      <protection locked="0"/>
    </xf>
    <xf numFmtId="2" fontId="21" fillId="0" borderId="0" xfId="1" applyNumberFormat="1" applyFont="1" applyFill="1" applyBorder="1" applyAlignment="1" applyProtection="1">
      <protection locked="0"/>
    </xf>
    <xf numFmtId="2" fontId="21" fillId="2" borderId="0" xfId="1" applyNumberFormat="1" applyFont="1" applyFill="1" applyBorder="1" applyAlignment="1" applyProtection="1">
      <alignment horizontal="right"/>
      <protection locked="0"/>
    </xf>
    <xf numFmtId="0" fontId="24" fillId="0" borderId="0" xfId="1" applyFont="1" applyFill="1" applyBorder="1" applyAlignment="1" applyProtection="1">
      <alignment horizontal="center" vertical="top"/>
      <protection hidden="1"/>
    </xf>
    <xf numFmtId="49" fontId="23" fillId="0" borderId="0" xfId="1" applyNumberFormat="1" applyFont="1" applyFill="1" applyBorder="1" applyAlignment="1" applyProtection="1">
      <alignment horizontal="justify" vertical="justify" wrapText="1"/>
      <protection hidden="1"/>
    </xf>
    <xf numFmtId="2" fontId="17" fillId="0" borderId="0" xfId="1" applyNumberFormat="1" applyFont="1" applyFill="1" applyBorder="1" applyAlignment="1" applyProtection="1">
      <alignment horizontal="center"/>
      <protection hidden="1"/>
    </xf>
    <xf numFmtId="49" fontId="21" fillId="0" borderId="0" xfId="1" applyNumberFormat="1" applyFont="1" applyFill="1" applyBorder="1" applyAlignment="1" applyProtection="1">
      <alignment horizontal="justify" vertical="center" wrapText="1"/>
      <protection hidden="1"/>
    </xf>
    <xf numFmtId="49" fontId="1" fillId="0" borderId="0" xfId="1" applyNumberFormat="1" applyFont="1" applyFill="1" applyBorder="1" applyAlignment="1" applyProtection="1">
      <alignment horizontal="justify" vertical="center" wrapText="1"/>
      <protection hidden="1"/>
    </xf>
    <xf numFmtId="49" fontId="1" fillId="0" borderId="0" xfId="1" applyNumberFormat="1" applyFont="1" applyFill="1" applyBorder="1" applyAlignment="1" applyProtection="1">
      <alignment horizontal="justify" vertical="justify" wrapText="1"/>
      <protection hidden="1"/>
    </xf>
    <xf numFmtId="49" fontId="23" fillId="0" borderId="0" xfId="1" applyNumberFormat="1" applyFont="1" applyFill="1" applyBorder="1" applyAlignment="1" applyProtection="1">
      <alignment horizontal="left" vertical="center" wrapText="1"/>
      <protection hidden="1"/>
    </xf>
    <xf numFmtId="0" fontId="23" fillId="0" borderId="0" xfId="1" applyFont="1" applyFill="1" applyBorder="1" applyAlignment="1" applyProtection="1">
      <alignment horizontal="justify" vertical="top" wrapText="1"/>
      <protection hidden="1"/>
    </xf>
    <xf numFmtId="0" fontId="1" fillId="0" borderId="0" xfId="1" applyFill="1" applyBorder="1" applyAlignment="1">
      <alignment horizontal="right"/>
    </xf>
    <xf numFmtId="49" fontId="12" fillId="0" borderId="0" xfId="1" applyNumberFormat="1" applyFont="1" applyFill="1" applyBorder="1" applyAlignment="1" applyProtection="1">
      <alignment horizontal="right" vertical="justify" wrapText="1"/>
      <protection hidden="1"/>
    </xf>
    <xf numFmtId="165" fontId="21" fillId="0" borderId="0" xfId="1" applyNumberFormat="1" applyFont="1" applyFill="1" applyBorder="1" applyAlignment="1" applyProtection="1">
      <alignment horizontal="right" vertical="top"/>
      <protection hidden="1"/>
    </xf>
    <xf numFmtId="0" fontId="13" fillId="0" borderId="0" xfId="2" applyFill="1" applyProtection="1"/>
    <xf numFmtId="0" fontId="27" fillId="0" borderId="0" xfId="2" applyFont="1" applyFill="1" applyAlignment="1" applyProtection="1">
      <alignment horizontal="center"/>
      <protection hidden="1"/>
    </xf>
    <xf numFmtId="0" fontId="27" fillId="0" borderId="0" xfId="2" applyFont="1" applyFill="1" applyAlignment="1" applyProtection="1">
      <alignment horizontal="center" wrapText="1"/>
      <protection hidden="1"/>
    </xf>
    <xf numFmtId="3" fontId="27" fillId="0" borderId="0" xfId="2" applyNumberFormat="1" applyFont="1" applyFill="1" applyAlignment="1" applyProtection="1">
      <alignment horizontal="center"/>
      <protection hidden="1"/>
    </xf>
    <xf numFmtId="4" fontId="27" fillId="0" borderId="0" xfId="2" applyNumberFormat="1" applyFont="1" applyFill="1" applyAlignment="1" applyProtection="1">
      <alignment horizontal="center"/>
      <protection hidden="1"/>
    </xf>
    <xf numFmtId="166" fontId="27" fillId="0" borderId="0" xfId="2" applyNumberFormat="1" applyFont="1" applyFill="1" applyAlignment="1" applyProtection="1">
      <alignment horizontal="center"/>
      <protection hidden="1"/>
    </xf>
    <xf numFmtId="0" fontId="13" fillId="0" borderId="0" xfId="2" applyProtection="1"/>
    <xf numFmtId="0" fontId="13" fillId="0" borderId="0" xfId="2" applyNumberFormat="1" applyFill="1" applyAlignment="1" applyProtection="1">
      <alignment horizontal="center" vertical="justify"/>
    </xf>
    <xf numFmtId="0" fontId="13" fillId="0" borderId="0" xfId="2" applyNumberFormat="1" applyFont="1" applyFill="1" applyAlignment="1" applyProtection="1">
      <alignment horizontal="center" vertical="justify"/>
    </xf>
    <xf numFmtId="0" fontId="13" fillId="0" borderId="0" xfId="3" applyFont="1" applyAlignment="1" applyProtection="1">
      <alignment horizontal="center"/>
      <protection hidden="1"/>
    </xf>
    <xf numFmtId="0" fontId="13" fillId="0" borderId="0" xfId="3" applyFont="1" applyFill="1" applyAlignment="1" applyProtection="1">
      <alignment horizontal="justify" vertical="top" wrapText="1"/>
      <protection hidden="1"/>
    </xf>
    <xf numFmtId="0" fontId="13" fillId="0" borderId="0" xfId="3" applyFont="1" applyFill="1" applyAlignment="1" applyProtection="1">
      <alignment horizontal="center"/>
      <protection hidden="1"/>
    </xf>
    <xf numFmtId="3" fontId="13" fillId="0" borderId="0" xfId="3" applyNumberFormat="1" applyFont="1" applyFill="1" applyAlignment="1" applyProtection="1">
      <alignment horizontal="center"/>
      <protection hidden="1"/>
    </xf>
    <xf numFmtId="4" fontId="13" fillId="0" borderId="0" xfId="2" applyNumberFormat="1" applyFill="1" applyAlignment="1" applyProtection="1">
      <alignment horizontal="center"/>
    </xf>
    <xf numFmtId="166" fontId="13" fillId="0" borderId="0" xfId="2" applyNumberFormat="1" applyFont="1" applyFill="1" applyAlignment="1" applyProtection="1">
      <alignment horizontal="center"/>
    </xf>
    <xf numFmtId="0" fontId="13" fillId="0" borderId="0" xfId="2" applyNumberFormat="1" applyAlignment="1" applyProtection="1">
      <alignment horizontal="center" vertical="justify"/>
    </xf>
    <xf numFmtId="0" fontId="13" fillId="0" borderId="0" xfId="2" applyAlignment="1" applyProtection="1">
      <alignment vertical="top" wrapText="1"/>
    </xf>
    <xf numFmtId="0" fontId="13" fillId="0" borderId="0" xfId="2" applyAlignment="1" applyProtection="1">
      <alignment horizontal="center"/>
    </xf>
    <xf numFmtId="3" fontId="13" fillId="0" borderId="0" xfId="2" applyNumberFormat="1" applyAlignment="1" applyProtection="1">
      <alignment horizontal="center"/>
    </xf>
    <xf numFmtId="4" fontId="13" fillId="0" borderId="0" xfId="2" applyNumberFormat="1" applyAlignment="1" applyProtection="1">
      <alignment horizontal="center"/>
    </xf>
    <xf numFmtId="166" fontId="13" fillId="0" borderId="0" xfId="2" applyNumberFormat="1" applyFont="1" applyAlignment="1" applyProtection="1">
      <alignment horizontal="center"/>
    </xf>
    <xf numFmtId="0" fontId="23" fillId="0" borderId="0" xfId="4" applyFont="1" applyFill="1" applyBorder="1" applyAlignment="1" applyProtection="1">
      <alignment horizontal="center"/>
      <protection hidden="1"/>
    </xf>
    <xf numFmtId="0" fontId="13" fillId="0" borderId="0" xfId="2" applyFont="1" applyFill="1" applyAlignment="1" applyProtection="1">
      <alignment horizontal="left"/>
    </xf>
    <xf numFmtId="0" fontId="16" fillId="0" borderId="0" xfId="4" applyFont="1" applyFill="1" applyBorder="1" applyAlignment="1" applyProtection="1">
      <alignment horizontal="center" vertical="top" wrapText="1"/>
      <protection hidden="1"/>
    </xf>
    <xf numFmtId="0" fontId="16" fillId="0" borderId="0" xfId="2" applyNumberFormat="1" applyFont="1" applyFill="1" applyBorder="1" applyAlignment="1" applyProtection="1">
      <alignment horizontal="center" vertical="justify"/>
      <protection hidden="1"/>
    </xf>
    <xf numFmtId="0" fontId="16" fillId="0" borderId="0" xfId="2" applyFont="1" applyFill="1" applyBorder="1" applyAlignment="1" applyProtection="1">
      <alignment vertical="top" wrapText="1"/>
      <protection hidden="1"/>
    </xf>
    <xf numFmtId="0" fontId="13" fillId="0" borderId="0" xfId="3" applyFill="1" applyBorder="1" applyAlignment="1" applyProtection="1">
      <alignment horizontal="center"/>
      <protection hidden="1"/>
    </xf>
    <xf numFmtId="3" fontId="13" fillId="0" borderId="0" xfId="3" applyNumberFormat="1" applyFill="1" applyBorder="1" applyAlignment="1" applyProtection="1">
      <alignment horizontal="center"/>
      <protection hidden="1"/>
    </xf>
    <xf numFmtId="4" fontId="13" fillId="0" borderId="0" xfId="3" applyNumberFormat="1" applyFill="1" applyBorder="1" applyAlignment="1" applyProtection="1">
      <alignment horizontal="center"/>
      <protection hidden="1"/>
    </xf>
    <xf numFmtId="166" fontId="13" fillId="0" borderId="0" xfId="3" applyNumberFormat="1" applyFont="1" applyFill="1" applyBorder="1" applyAlignment="1" applyProtection="1">
      <alignment horizontal="center"/>
      <protection hidden="1"/>
    </xf>
    <xf numFmtId="0" fontId="13" fillId="0" borderId="0" xfId="2" applyFill="1" applyAlignment="1" applyProtection="1">
      <alignment horizontal="left"/>
    </xf>
    <xf numFmtId="0" fontId="13" fillId="0" borderId="0" xfId="3" applyNumberFormat="1" applyFill="1" applyAlignment="1" applyProtection="1">
      <alignment horizontal="center" vertical="justify"/>
      <protection hidden="1"/>
    </xf>
    <xf numFmtId="0" fontId="13" fillId="0" borderId="0" xfId="3" applyFont="1" applyFill="1" applyBorder="1" applyAlignment="1" applyProtection="1">
      <alignment horizontal="justify" vertical="center"/>
      <protection hidden="1"/>
    </xf>
    <xf numFmtId="4" fontId="13" fillId="0" borderId="0" xfId="3" applyNumberFormat="1" applyFont="1" applyFill="1" applyBorder="1" applyAlignment="1" applyProtection="1">
      <alignment horizontal="center"/>
      <protection hidden="1"/>
    </xf>
    <xf numFmtId="166" fontId="21" fillId="0" borderId="0" xfId="1" applyNumberFormat="1" applyFont="1" applyFill="1" applyBorder="1" applyAlignment="1" applyProtection="1">
      <alignment horizontal="center"/>
      <protection hidden="1"/>
    </xf>
    <xf numFmtId="0" fontId="13" fillId="0" borderId="0" xfId="3" applyNumberFormat="1" applyFont="1" applyFill="1" applyAlignment="1" applyProtection="1">
      <alignment horizontal="center" vertical="justify"/>
      <protection hidden="1"/>
    </xf>
    <xf numFmtId="0" fontId="13" fillId="0" borderId="0" xfId="3" applyFont="1" applyFill="1" applyBorder="1" applyAlignment="1" applyProtection="1">
      <alignment horizontal="justify" vertical="center" wrapText="1"/>
      <protection hidden="1"/>
    </xf>
    <xf numFmtId="0" fontId="13" fillId="0" borderId="0" xfId="3" applyFill="1" applyAlignment="1" applyProtection="1">
      <alignment horizontal="center"/>
      <protection hidden="1"/>
    </xf>
    <xf numFmtId="49" fontId="29" fillId="0" borderId="0" xfId="3" applyNumberFormat="1" applyFont="1" applyFill="1" applyBorder="1" applyAlignment="1" applyProtection="1">
      <alignment horizontal="justify" vertical="center" wrapText="1"/>
      <protection hidden="1"/>
    </xf>
    <xf numFmtId="0" fontId="13" fillId="0" borderId="0" xfId="3" applyFont="1" applyFill="1" applyBorder="1" applyAlignment="1" applyProtection="1">
      <alignment horizontal="justify" vertical="top" wrapText="1"/>
      <protection hidden="1"/>
    </xf>
    <xf numFmtId="0" fontId="13" fillId="0" borderId="0" xfId="3" applyFont="1" applyFill="1" applyBorder="1" applyAlignment="1" applyProtection="1">
      <alignment horizontal="center"/>
      <protection hidden="1"/>
    </xf>
    <xf numFmtId="4" fontId="13" fillId="0" borderId="0" xfId="3" applyNumberFormat="1" applyFont="1" applyFill="1" applyAlignment="1" applyProtection="1">
      <alignment horizontal="center"/>
      <protection hidden="1"/>
    </xf>
    <xf numFmtId="0" fontId="30" fillId="0" borderId="0" xfId="1" applyFont="1" applyFill="1" applyAlignment="1">
      <alignment horizontal="justify" vertical="top" wrapText="1"/>
    </xf>
    <xf numFmtId="0" fontId="1" fillId="0" borderId="0" xfId="1" applyFill="1"/>
    <xf numFmtId="2" fontId="13" fillId="0" borderId="0" xfId="5" applyNumberFormat="1" applyFont="1" applyFill="1" applyAlignment="1" applyProtection="1">
      <alignment horizontal="center"/>
      <protection locked="0"/>
    </xf>
    <xf numFmtId="0" fontId="13" fillId="0" borderId="0" xfId="2" applyFont="1" applyFill="1" applyBorder="1" applyAlignment="1">
      <alignment horizontal="justify" vertical="top" wrapText="1"/>
    </xf>
    <xf numFmtId="0" fontId="13" fillId="0" borderId="0" xfId="2" applyFill="1" applyBorder="1"/>
    <xf numFmtId="3" fontId="13" fillId="0" borderId="0" xfId="3" applyNumberFormat="1" applyFont="1" applyFill="1" applyBorder="1" applyAlignment="1" applyProtection="1">
      <alignment horizontal="center"/>
      <protection hidden="1"/>
    </xf>
    <xf numFmtId="4" fontId="13" fillId="0" borderId="0" xfId="5" applyNumberFormat="1" applyFont="1" applyFill="1" applyBorder="1" applyAlignment="1" applyProtection="1">
      <alignment horizontal="center"/>
      <protection locked="0"/>
    </xf>
    <xf numFmtId="4" fontId="21" fillId="0" borderId="0" xfId="2" applyNumberFormat="1" applyFont="1" applyFill="1" applyBorder="1" applyAlignment="1" applyProtection="1">
      <alignment horizontal="center"/>
      <protection locked="0" hidden="1"/>
    </xf>
    <xf numFmtId="4" fontId="28" fillId="0" borderId="0" xfId="5" applyNumberFormat="1" applyFont="1" applyFill="1" applyBorder="1" applyAlignment="1" applyProtection="1">
      <alignment horizontal="center"/>
      <protection locked="0"/>
    </xf>
    <xf numFmtId="0" fontId="13" fillId="0" borderId="0" xfId="2" applyFill="1"/>
    <xf numFmtId="4" fontId="28" fillId="0" borderId="0" xfId="5" applyNumberFormat="1" applyFont="1" applyFill="1" applyAlignment="1" applyProtection="1">
      <alignment horizontal="center"/>
      <protection locked="0"/>
    </xf>
    <xf numFmtId="0" fontId="13" fillId="0" borderId="0" xfId="2" applyFont="1" applyFill="1" applyAlignment="1">
      <alignment horizontal="justify" vertical="top" wrapText="1"/>
    </xf>
    <xf numFmtId="0" fontId="13" fillId="0" borderId="0" xfId="2" applyFill="1" applyAlignment="1" applyProtection="1">
      <alignment vertical="top" wrapText="1"/>
    </xf>
    <xf numFmtId="0" fontId="13" fillId="0" borderId="0" xfId="2" applyFill="1" applyAlignment="1" applyProtection="1">
      <alignment horizontal="center"/>
    </xf>
    <xf numFmtId="3" fontId="13" fillId="0" borderId="0" xfId="2" applyNumberFormat="1" applyFill="1" applyAlignment="1" applyProtection="1">
      <alignment horizontal="center"/>
    </xf>
    <xf numFmtId="3" fontId="13" fillId="0" borderId="0" xfId="2" applyNumberFormat="1" applyFont="1" applyFill="1" applyAlignment="1" applyProtection="1">
      <alignment horizontal="center"/>
    </xf>
    <xf numFmtId="0" fontId="23" fillId="0" borderId="0" xfId="3" applyFont="1" applyFill="1" applyAlignment="1" applyProtection="1">
      <alignment horizontal="center"/>
      <protection hidden="1"/>
    </xf>
    <xf numFmtId="3" fontId="23" fillId="0" borderId="0" xfId="3" applyNumberFormat="1" applyFont="1" applyFill="1" applyAlignment="1" applyProtection="1">
      <alignment horizontal="center"/>
      <protection hidden="1"/>
    </xf>
    <xf numFmtId="4" fontId="13" fillId="0" borderId="0" xfId="3" applyNumberFormat="1" applyFill="1" applyAlignment="1" applyProtection="1">
      <alignment horizontal="center"/>
      <protection locked="0"/>
    </xf>
    <xf numFmtId="0" fontId="31" fillId="0" borderId="0" xfId="3" applyFont="1" applyFill="1" applyAlignment="1" applyProtection="1">
      <alignment horizontal="justify" vertical="top" wrapText="1"/>
      <protection hidden="1"/>
    </xf>
    <xf numFmtId="0" fontId="13" fillId="0" borderId="0" xfId="3" applyFill="1" applyAlignment="1" applyProtection="1">
      <alignment vertical="top" wrapText="1"/>
      <protection hidden="1"/>
    </xf>
    <xf numFmtId="3" fontId="13" fillId="0" borderId="0" xfId="3" applyNumberFormat="1" applyFill="1" applyAlignment="1" applyProtection="1">
      <alignment horizontal="center"/>
      <protection hidden="1"/>
    </xf>
    <xf numFmtId="0" fontId="13" fillId="0" borderId="0" xfId="3" applyFont="1" applyFill="1" applyAlignment="1" applyProtection="1">
      <alignment vertical="top" wrapText="1"/>
      <protection hidden="1"/>
    </xf>
    <xf numFmtId="0" fontId="30" fillId="0" borderId="0" xfId="2" applyFont="1" applyFill="1" applyAlignment="1">
      <alignment horizontal="justify" vertical="top" wrapText="1"/>
    </xf>
    <xf numFmtId="0" fontId="32" fillId="0" borderId="0" xfId="3" applyFont="1" applyFill="1" applyAlignment="1" applyProtection="1">
      <alignment horizontal="justify" vertical="top" wrapText="1"/>
      <protection hidden="1"/>
    </xf>
    <xf numFmtId="4" fontId="13" fillId="0" borderId="0" xfId="5" applyNumberFormat="1" applyFont="1" applyFill="1" applyAlignment="1" applyProtection="1">
      <alignment horizontal="center"/>
      <protection locked="0"/>
    </xf>
    <xf numFmtId="166" fontId="23" fillId="0" borderId="12" xfId="2" applyNumberFormat="1" applyFont="1" applyFill="1" applyBorder="1" applyAlignment="1" applyProtection="1">
      <alignment horizontal="center"/>
      <protection hidden="1"/>
    </xf>
    <xf numFmtId="0" fontId="23" fillId="0" borderId="0" xfId="6" applyFont="1" applyFill="1" applyBorder="1" applyAlignment="1" applyProtection="1">
      <alignment horizontal="right"/>
      <protection hidden="1"/>
    </xf>
    <xf numFmtId="0" fontId="23" fillId="0" borderId="0" xfId="6" applyFont="1" applyFill="1" applyBorder="1" applyAlignment="1" applyProtection="1">
      <alignment horizontal="center"/>
      <protection hidden="1"/>
    </xf>
    <xf numFmtId="166" fontId="23" fillId="0" borderId="0" xfId="2" applyNumberFormat="1" applyFont="1" applyFill="1" applyBorder="1" applyAlignment="1" applyProtection="1">
      <alignment horizontal="center"/>
      <protection hidden="1"/>
    </xf>
    <xf numFmtId="0" fontId="16" fillId="0" borderId="0" xfId="2" applyNumberFormat="1" applyFont="1" applyFill="1" applyAlignment="1" applyProtection="1">
      <alignment horizontal="center" vertical="justify"/>
      <protection hidden="1"/>
    </xf>
    <xf numFmtId="0" fontId="16" fillId="0" borderId="0" xfId="3" applyFont="1" applyFill="1" applyAlignment="1" applyProtection="1">
      <alignment vertical="top" wrapText="1"/>
      <protection hidden="1"/>
    </xf>
    <xf numFmtId="4" fontId="13" fillId="0" borderId="0" xfId="3" applyNumberFormat="1" applyFill="1" applyAlignment="1" applyProtection="1">
      <alignment horizontal="center"/>
      <protection hidden="1"/>
    </xf>
    <xf numFmtId="166" fontId="13" fillId="0" borderId="0" xfId="3" applyNumberFormat="1" applyFont="1" applyFill="1" applyAlignment="1" applyProtection="1">
      <alignment horizontal="center"/>
      <protection hidden="1"/>
    </xf>
    <xf numFmtId="49" fontId="13" fillId="0" borderId="0" xfId="3" applyNumberFormat="1" applyFont="1" applyFill="1" applyAlignment="1" applyProtection="1">
      <alignment horizontal="justify" vertical="top" wrapText="1"/>
      <protection hidden="1"/>
    </xf>
    <xf numFmtId="3" fontId="13" fillId="0" borderId="0" xfId="2" applyNumberFormat="1" applyFill="1" applyAlignment="1" applyProtection="1">
      <alignment horizontal="left"/>
    </xf>
    <xf numFmtId="4" fontId="13" fillId="0" borderId="0" xfId="7" applyNumberFormat="1" applyFont="1" applyFill="1" applyAlignment="1" applyProtection="1">
      <alignment horizontal="center"/>
      <protection locked="0"/>
    </xf>
    <xf numFmtId="166" fontId="28" fillId="0" borderId="0" xfId="8" applyNumberFormat="1" applyFont="1" applyFill="1" applyAlignment="1" applyProtection="1">
      <alignment horizontal="center"/>
      <protection hidden="1"/>
    </xf>
    <xf numFmtId="4" fontId="13" fillId="0" borderId="0" xfId="2" applyNumberFormat="1" applyFont="1" applyFill="1" applyBorder="1" applyAlignment="1" applyProtection="1">
      <alignment horizontal="center"/>
      <protection locked="0" hidden="1"/>
    </xf>
    <xf numFmtId="166" fontId="21" fillId="0" borderId="0" xfId="2" applyNumberFormat="1" applyFont="1" applyFill="1" applyBorder="1" applyAlignment="1" applyProtection="1">
      <alignment horizontal="center"/>
      <protection hidden="1"/>
    </xf>
    <xf numFmtId="0" fontId="13" fillId="0" borderId="0" xfId="3" applyFont="1" applyFill="1" applyAlignment="1" applyProtection="1">
      <alignment horizontal="center" wrapText="1"/>
      <protection hidden="1"/>
    </xf>
    <xf numFmtId="3" fontId="13" fillId="0" borderId="0" xfId="3" applyNumberFormat="1" applyFont="1" applyFill="1" applyAlignment="1" applyProtection="1">
      <alignment horizontal="center" wrapText="1"/>
      <protection hidden="1"/>
    </xf>
    <xf numFmtId="4" fontId="13" fillId="0" borderId="0" xfId="3" applyNumberFormat="1" applyFont="1" applyFill="1" applyAlignment="1" applyProtection="1">
      <alignment horizontal="center"/>
      <protection locked="0"/>
    </xf>
    <xf numFmtId="49" fontId="21" fillId="0" borderId="0" xfId="1" applyNumberFormat="1" applyFont="1" applyAlignment="1">
      <alignment vertical="top" wrapText="1"/>
    </xf>
    <xf numFmtId="0" fontId="21" fillId="0" borderId="0" xfId="1" applyFont="1" applyAlignment="1">
      <alignment vertical="top"/>
    </xf>
    <xf numFmtId="0" fontId="21" fillId="0" borderId="0" xfId="1" applyFont="1" applyAlignment="1">
      <alignment horizontal="center" vertical="top"/>
    </xf>
    <xf numFmtId="3" fontId="21" fillId="0" borderId="0" xfId="3" applyNumberFormat="1" applyFont="1" applyFill="1" applyAlignment="1" applyProtection="1">
      <alignment horizontal="center" wrapText="1"/>
      <protection hidden="1"/>
    </xf>
    <xf numFmtId="0" fontId="21" fillId="0" borderId="0" xfId="1" applyFont="1" applyAlignment="1">
      <alignment horizontal="center"/>
    </xf>
    <xf numFmtId="0" fontId="13" fillId="0" borderId="0" xfId="3" applyFont="1" applyFill="1" applyAlignment="1" applyProtection="1">
      <alignment horizontal="justify" vertical="center" wrapText="1"/>
      <protection hidden="1"/>
    </xf>
    <xf numFmtId="0" fontId="13" fillId="0" borderId="0" xfId="1" applyFont="1" applyFill="1"/>
    <xf numFmtId="0" fontId="15" fillId="0" borderId="0" xfId="3" applyFont="1" applyFill="1" applyAlignment="1" applyProtection="1">
      <alignment vertical="top" wrapText="1"/>
      <protection hidden="1"/>
    </xf>
    <xf numFmtId="167" fontId="13" fillId="0" borderId="0" xfId="3" applyNumberFormat="1" applyFont="1" applyFill="1" applyAlignment="1" applyProtection="1">
      <alignment horizontal="center"/>
      <protection hidden="1"/>
    </xf>
    <xf numFmtId="4" fontId="13" fillId="0" borderId="0" xfId="2" applyNumberFormat="1" applyFont="1" applyFill="1" applyAlignment="1" applyProtection="1">
      <alignment horizontal="center"/>
    </xf>
    <xf numFmtId="0" fontId="13" fillId="0" borderId="0" xfId="2" applyFill="1" applyAlignment="1" applyProtection="1">
      <alignment horizontal="left" wrapText="1"/>
    </xf>
    <xf numFmtId="0" fontId="23" fillId="0" borderId="0" xfId="4" applyFont="1" applyFill="1" applyBorder="1" applyAlignment="1" applyProtection="1">
      <alignment vertical="top"/>
      <protection hidden="1"/>
    </xf>
    <xf numFmtId="0" fontId="23" fillId="0" borderId="0" xfId="4" applyFont="1" applyFill="1" applyBorder="1" applyAlignment="1" applyProtection="1">
      <alignment vertical="top" wrapText="1"/>
      <protection hidden="1"/>
    </xf>
    <xf numFmtId="3" fontId="23" fillId="0" borderId="0" xfId="4" applyNumberFormat="1" applyFont="1" applyFill="1" applyBorder="1" applyAlignment="1" applyProtection="1">
      <alignment vertical="top"/>
      <protection hidden="1"/>
    </xf>
    <xf numFmtId="0" fontId="23" fillId="0" borderId="0" xfId="6" applyFont="1" applyFill="1" applyBorder="1" applyAlignment="1" applyProtection="1">
      <alignment horizontal="right" wrapText="1"/>
      <protection hidden="1"/>
    </xf>
    <xf numFmtId="0" fontId="23" fillId="0" borderId="0" xfId="6" applyFont="1" applyFill="1" applyBorder="1" applyAlignment="1" applyProtection="1">
      <alignment horizontal="left" wrapText="1"/>
      <protection hidden="1"/>
    </xf>
    <xf numFmtId="0" fontId="13" fillId="0" borderId="0" xfId="6" applyFont="1" applyFill="1" applyBorder="1" applyAlignment="1" applyProtection="1">
      <alignment horizontal="left" wrapText="1"/>
      <protection hidden="1"/>
    </xf>
    <xf numFmtId="0" fontId="13" fillId="0" borderId="0" xfId="6" applyFont="1" applyFill="1" applyBorder="1" applyAlignment="1" applyProtection="1">
      <alignment horizontal="right"/>
      <protection hidden="1"/>
    </xf>
    <xf numFmtId="0" fontId="13" fillId="0" borderId="0" xfId="6" applyFont="1" applyFill="1" applyBorder="1" applyAlignment="1" applyProtection="1">
      <alignment horizontal="center"/>
      <protection hidden="1"/>
    </xf>
    <xf numFmtId="0" fontId="23" fillId="0" borderId="0" xfId="1" applyFont="1" applyFill="1" applyAlignment="1">
      <alignment horizontal="justify" vertical="top" wrapText="1"/>
    </xf>
    <xf numFmtId="49" fontId="13" fillId="0" borderId="0" xfId="1" applyNumberFormat="1" applyFont="1" applyFill="1"/>
    <xf numFmtId="0" fontId="13" fillId="0" borderId="0" xfId="1" applyFont="1" applyFill="1" applyAlignment="1">
      <alignment horizontal="center"/>
    </xf>
    <xf numFmtId="1" fontId="13" fillId="0" borderId="0" xfId="10" applyNumberFormat="1" applyFont="1" applyFill="1" applyAlignment="1">
      <alignment horizontal="center"/>
    </xf>
    <xf numFmtId="49" fontId="13" fillId="0" borderId="0" xfId="1" quotePrefix="1" applyNumberFormat="1" applyFont="1" applyFill="1"/>
    <xf numFmtId="0" fontId="13" fillId="0" borderId="0" xfId="1" applyFont="1" applyFill="1" applyAlignment="1">
      <alignment horizontal="justify" vertical="top" wrapText="1"/>
    </xf>
    <xf numFmtId="0" fontId="13" fillId="0" borderId="0" xfId="1" applyFont="1" applyFill="1" applyAlignment="1">
      <alignment wrapText="1"/>
    </xf>
    <xf numFmtId="0" fontId="13" fillId="0" borderId="0" xfId="11" applyFont="1" applyFill="1" applyBorder="1" applyAlignment="1" applyProtection="1">
      <alignment horizontal="center" wrapText="1"/>
      <protection hidden="1"/>
    </xf>
    <xf numFmtId="0" fontId="13" fillId="0" borderId="0" xfId="1" applyFont="1" applyFill="1" applyAlignment="1"/>
    <xf numFmtId="0" fontId="13" fillId="0" borderId="0" xfId="11" applyFont="1" applyFill="1" applyBorder="1" applyAlignment="1" applyProtection="1">
      <alignment horizontal="left" vertical="top" wrapText="1"/>
      <protection hidden="1"/>
    </xf>
    <xf numFmtId="0" fontId="13" fillId="0" borderId="0" xfId="10" applyFont="1" applyFill="1" applyAlignment="1">
      <alignment horizontal="center"/>
    </xf>
    <xf numFmtId="0" fontId="13" fillId="0" borderId="0" xfId="1" applyFont="1" applyAlignment="1">
      <alignment wrapText="1"/>
    </xf>
    <xf numFmtId="49" fontId="34" fillId="0" borderId="0" xfId="1" applyNumberFormat="1" applyFont="1" applyFill="1"/>
    <xf numFmtId="49" fontId="13" fillId="0" borderId="0" xfId="12" applyNumberFormat="1" applyFont="1" applyFill="1" applyAlignment="1" applyProtection="1">
      <alignment wrapText="1"/>
      <protection hidden="1"/>
    </xf>
    <xf numFmtId="0" fontId="23" fillId="0" borderId="0" xfId="4" applyFont="1" applyFill="1" applyBorder="1" applyAlignment="1" applyProtection="1">
      <alignment horizontal="center" vertical="center"/>
      <protection hidden="1"/>
    </xf>
    <xf numFmtId="0" fontId="13" fillId="0" borderId="0" xfId="3" applyFill="1" applyBorder="1" applyAlignment="1" applyProtection="1">
      <alignment vertical="top" wrapText="1"/>
      <protection hidden="1"/>
    </xf>
    <xf numFmtId="0" fontId="13" fillId="0" borderId="0" xfId="3" applyFont="1" applyFill="1" applyAlignment="1" applyProtection="1">
      <alignment horizontal="center" vertical="top" wrapText="1"/>
      <protection hidden="1"/>
    </xf>
    <xf numFmtId="0" fontId="13" fillId="0" borderId="0" xfId="3" applyFont="1" applyFill="1" applyAlignment="1" applyProtection="1">
      <alignment horizontal="right" vertical="top" wrapText="1"/>
      <protection hidden="1"/>
    </xf>
    <xf numFmtId="0" fontId="13" fillId="0" borderId="0" xfId="3" applyFont="1" applyFill="1" applyAlignment="1" applyProtection="1">
      <alignment horizontal="left" vertical="top" wrapText="1"/>
      <protection hidden="1"/>
    </xf>
    <xf numFmtId="0" fontId="13" fillId="0" borderId="0" xfId="13" applyFont="1" applyFill="1" applyAlignment="1" applyProtection="1">
      <alignment vertical="top" wrapText="1"/>
      <protection hidden="1"/>
    </xf>
    <xf numFmtId="0" fontId="13" fillId="0" borderId="0" xfId="13" applyFill="1" applyProtection="1">
      <protection hidden="1"/>
    </xf>
    <xf numFmtId="3" fontId="13" fillId="0" borderId="0" xfId="13" applyNumberFormat="1" applyFill="1" applyProtection="1">
      <protection hidden="1"/>
    </xf>
    <xf numFmtId="4" fontId="13" fillId="0" borderId="0" xfId="13" applyNumberFormat="1" applyFill="1" applyAlignment="1" applyProtection="1">
      <alignment horizontal="center"/>
      <protection locked="0"/>
    </xf>
    <xf numFmtId="0" fontId="13" fillId="0" borderId="0" xfId="13" applyFont="1" applyFill="1" applyAlignment="1" applyProtection="1">
      <alignment horizontal="right" vertical="top" wrapText="1"/>
      <protection hidden="1"/>
    </xf>
    <xf numFmtId="0" fontId="13" fillId="0" borderId="0" xfId="13" applyFont="1" applyFill="1" applyAlignment="1" applyProtection="1">
      <alignment horizontal="center" vertical="top" wrapText="1"/>
      <protection hidden="1"/>
    </xf>
    <xf numFmtId="3" fontId="13" fillId="0" borderId="0" xfId="13" applyNumberFormat="1" applyFill="1" applyAlignment="1" applyProtection="1">
      <alignment horizontal="center"/>
      <protection hidden="1"/>
    </xf>
    <xf numFmtId="0" fontId="13" fillId="0" borderId="0" xfId="13" applyFill="1" applyAlignment="1" applyProtection="1">
      <alignment vertical="top" wrapText="1"/>
      <protection hidden="1"/>
    </xf>
    <xf numFmtId="0" fontId="15" fillId="0" borderId="0" xfId="3" applyFont="1" applyFill="1" applyAlignment="1" applyProtection="1">
      <alignment horizontal="center" vertical="justify"/>
      <protection hidden="1"/>
    </xf>
    <xf numFmtId="0" fontId="14" fillId="0" borderId="0" xfId="3" applyFont="1" applyFill="1" applyBorder="1" applyAlignment="1" applyProtection="1">
      <alignment horizontal="center" vertical="justify"/>
      <protection hidden="1"/>
    </xf>
    <xf numFmtId="0" fontId="14" fillId="0" borderId="0" xfId="3" applyFont="1" applyFill="1" applyBorder="1" applyAlignment="1" applyProtection="1">
      <alignment vertical="top" wrapText="1"/>
      <protection hidden="1"/>
    </xf>
    <xf numFmtId="0" fontId="14" fillId="0" borderId="0" xfId="3" applyFont="1" applyFill="1" applyBorder="1" applyAlignment="1" applyProtection="1">
      <protection hidden="1"/>
    </xf>
    <xf numFmtId="3" fontId="14" fillId="0" borderId="0" xfId="3" applyNumberFormat="1" applyFont="1" applyFill="1" applyBorder="1" applyAlignment="1" applyProtection="1">
      <protection hidden="1"/>
    </xf>
    <xf numFmtId="4" fontId="14" fillId="0" borderId="0" xfId="3" applyNumberFormat="1" applyFont="1" applyFill="1" applyBorder="1" applyAlignment="1" applyProtection="1">
      <alignment horizontal="center"/>
      <protection hidden="1"/>
    </xf>
    <xf numFmtId="166" fontId="16" fillId="0" borderId="0" xfId="3" applyNumberFormat="1" applyFont="1" applyFill="1" applyBorder="1" applyAlignment="1" applyProtection="1">
      <alignment horizontal="center"/>
      <protection hidden="1"/>
    </xf>
    <xf numFmtId="166" fontId="16" fillId="0" borderId="0" xfId="2" applyNumberFormat="1" applyFont="1" applyFill="1" applyBorder="1" applyAlignment="1" applyProtection="1">
      <alignment horizontal="center"/>
      <protection hidden="1"/>
    </xf>
    <xf numFmtId="0" fontId="13" fillId="0" borderId="0" xfId="2" applyFont="1" applyFill="1" applyBorder="1" applyAlignment="1">
      <alignment horizontal="center" vertical="top"/>
    </xf>
    <xf numFmtId="0" fontId="13" fillId="0" borderId="0" xfId="2" applyFont="1" applyFill="1" applyBorder="1" applyAlignment="1">
      <alignment vertical="top" wrapText="1"/>
    </xf>
    <xf numFmtId="0" fontId="21" fillId="0" borderId="0" xfId="2" applyFont="1" applyFill="1" applyBorder="1" applyAlignment="1">
      <alignment horizontal="center"/>
    </xf>
    <xf numFmtId="3" fontId="21" fillId="0" borderId="0" xfId="2" applyNumberFormat="1" applyFont="1" applyFill="1" applyBorder="1" applyAlignment="1">
      <alignment horizontal="center"/>
    </xf>
    <xf numFmtId="4" fontId="13" fillId="0" borderId="0" xfId="2" applyNumberFormat="1" applyFill="1" applyBorder="1" applyAlignment="1" applyProtection="1">
      <alignment horizontal="center"/>
      <protection locked="0"/>
    </xf>
    <xf numFmtId="166" fontId="13" fillId="0" borderId="0" xfId="2" applyNumberFormat="1" applyFont="1" applyFill="1" applyBorder="1" applyAlignment="1" applyProtection="1">
      <alignment horizontal="center"/>
      <protection locked="0"/>
    </xf>
    <xf numFmtId="0" fontId="13" fillId="0" borderId="0" xfId="2" applyFont="1" applyFill="1" applyAlignment="1" applyProtection="1">
      <alignment horizontal="justify" vertical="top" wrapText="1"/>
    </xf>
    <xf numFmtId="0" fontId="13" fillId="0" borderId="0" xfId="2" applyFont="1" applyFill="1" applyAlignment="1" applyProtection="1">
      <alignment horizontal="center"/>
    </xf>
    <xf numFmtId="4" fontId="13" fillId="0" borderId="0" xfId="2" applyNumberFormat="1" applyFill="1" applyAlignment="1" applyProtection="1">
      <alignment horizontal="center"/>
      <protection locked="0"/>
    </xf>
    <xf numFmtId="166" fontId="13" fillId="0" borderId="0" xfId="2" applyNumberFormat="1" applyFont="1" applyFill="1" applyAlignment="1" applyProtection="1">
      <alignment horizontal="center"/>
      <protection locked="0"/>
    </xf>
    <xf numFmtId="0" fontId="13" fillId="0" borderId="0" xfId="2" applyFont="1" applyFill="1" applyAlignment="1" applyProtection="1">
      <alignment vertical="top" wrapText="1"/>
    </xf>
    <xf numFmtId="164" fontId="3" fillId="0" borderId="28" xfId="1" applyNumberFormat="1" applyFont="1" applyFill="1" applyBorder="1"/>
    <xf numFmtId="0" fontId="3" fillId="0" borderId="28" xfId="1" applyFont="1" applyFill="1" applyBorder="1" applyAlignment="1">
      <alignment horizontal="center" vertical="top"/>
    </xf>
    <xf numFmtId="0" fontId="3" fillId="0" borderId="28" xfId="1" applyFont="1" applyFill="1" applyBorder="1" applyAlignment="1">
      <alignment horizontal="justify" vertical="top" wrapText="1"/>
    </xf>
    <xf numFmtId="0" fontId="3" fillId="0" borderId="28" xfId="1" applyFont="1" applyFill="1" applyBorder="1" applyAlignment="1">
      <alignment horizontal="justify" vertical="top"/>
    </xf>
    <xf numFmtId="4" fontId="3" fillId="0" borderId="28" xfId="1" applyNumberFormat="1" applyFont="1" applyFill="1" applyBorder="1" applyAlignment="1">
      <alignment horizontal="center"/>
    </xf>
    <xf numFmtId="4" fontId="3" fillId="0" borderId="28" xfId="1" applyNumberFormat="1" applyFont="1" applyFill="1" applyBorder="1" applyAlignment="1">
      <alignment horizontal="right" vertical="top"/>
    </xf>
    <xf numFmtId="4" fontId="3" fillId="0" borderId="28" xfId="1" applyNumberFormat="1" applyFont="1" applyFill="1" applyBorder="1"/>
    <xf numFmtId="0" fontId="27" fillId="0" borderId="0" xfId="2" applyFont="1" applyFill="1" applyAlignment="1" applyProtection="1">
      <alignment horizontal="center"/>
      <protection hidden="1"/>
    </xf>
    <xf numFmtId="0" fontId="14" fillId="0" borderId="0" xfId="1" applyFont="1" applyBorder="1" applyAlignment="1" applyProtection="1">
      <alignment horizontal="center"/>
      <protection hidden="1"/>
    </xf>
    <xf numFmtId="0" fontId="15" fillId="0" borderId="0" xfId="1" applyFont="1" applyBorder="1" applyAlignment="1" applyProtection="1">
      <alignment horizontal="justify"/>
      <protection hidden="1"/>
    </xf>
    <xf numFmtId="0" fontId="15" fillId="0" borderId="0" xfId="1" applyFont="1" applyFill="1" applyBorder="1" applyAlignment="1" applyProtection="1">
      <alignment horizontal="justify"/>
      <protection hidden="1"/>
    </xf>
    <xf numFmtId="0" fontId="16" fillId="0" borderId="0" xfId="1" applyFont="1" applyBorder="1" applyAlignment="1" applyProtection="1">
      <alignment horizontal="center"/>
      <protection hidden="1"/>
    </xf>
    <xf numFmtId="0" fontId="23" fillId="0" borderId="1" xfId="1" applyFont="1" applyBorder="1" applyAlignment="1">
      <alignment horizontal="centerContinuous"/>
    </xf>
    <xf numFmtId="4" fontId="1" fillId="0" borderId="2" xfId="1" applyNumberFormat="1" applyFont="1" applyBorder="1" applyAlignment="1">
      <alignment horizontal="centerContinuous" vertical="top"/>
    </xf>
    <xf numFmtId="4" fontId="1" fillId="0" borderId="2" xfId="1" applyNumberFormat="1" applyFont="1" applyBorder="1" applyAlignment="1">
      <alignment horizontal="centerContinuous"/>
    </xf>
    <xf numFmtId="4" fontId="23" fillId="0" borderId="5" xfId="1" applyNumberFormat="1" applyFont="1" applyFill="1" applyBorder="1" applyAlignment="1">
      <alignment horizontal="center"/>
    </xf>
    <xf numFmtId="0" fontId="1" fillId="0" borderId="0" xfId="1" applyFont="1"/>
    <xf numFmtId="4" fontId="1" fillId="0" borderId="8" xfId="1" applyNumberFormat="1" applyFont="1" applyBorder="1" applyAlignment="1">
      <alignment horizontal="center"/>
    </xf>
    <xf numFmtId="4" fontId="1" fillId="0" borderId="8" xfId="1" applyNumberFormat="1" applyFont="1" applyBorder="1" applyAlignment="1">
      <alignment horizontal="center" vertical="center" shrinkToFit="1"/>
    </xf>
    <xf numFmtId="164" fontId="25" fillId="0" borderId="0" xfId="1" applyNumberFormat="1" applyFont="1" applyFill="1" applyAlignment="1">
      <alignment horizontal="right"/>
    </xf>
    <xf numFmtId="0" fontId="25" fillId="0" borderId="0" xfId="1" applyFont="1" applyFill="1" applyAlignment="1">
      <alignment vertical="top"/>
    </xf>
    <xf numFmtId="0" fontId="25" fillId="0" borderId="0" xfId="1" applyFont="1" applyFill="1" applyAlignment="1"/>
    <xf numFmtId="0" fontId="25" fillId="0" borderId="0" xfId="1" applyFont="1" applyFill="1"/>
    <xf numFmtId="4" fontId="25" fillId="0" borderId="0" xfId="1" applyNumberFormat="1" applyFont="1" applyFill="1" applyAlignment="1">
      <alignment horizontal="center"/>
    </xf>
    <xf numFmtId="4" fontId="25" fillId="0" borderId="0" xfId="1" applyNumberFormat="1" applyFont="1" applyFill="1" applyAlignment="1">
      <alignment horizontal="right"/>
    </xf>
    <xf numFmtId="4" fontId="25" fillId="0" borderId="0" xfId="1" applyNumberFormat="1" applyFont="1" applyFill="1"/>
    <xf numFmtId="0" fontId="1" fillId="0" borderId="0" xfId="1" applyFont="1" applyFill="1"/>
    <xf numFmtId="0" fontId="1" fillId="0" borderId="0" xfId="1" applyFont="1" applyFill="1" applyAlignment="1">
      <alignment vertical="top"/>
    </xf>
    <xf numFmtId="0" fontId="25" fillId="0" borderId="0" xfId="1" applyFont="1" applyFill="1" applyAlignment="1">
      <alignment horizontal="left"/>
    </xf>
    <xf numFmtId="4" fontId="1" fillId="0" borderId="0" xfId="1" applyNumberFormat="1" applyFont="1" applyFill="1" applyAlignment="1">
      <alignment horizontal="center"/>
    </xf>
    <xf numFmtId="4" fontId="1" fillId="0" borderId="0" xfId="1" applyNumberFormat="1" applyFont="1" applyFill="1" applyAlignment="1">
      <alignment horizontal="right"/>
    </xf>
    <xf numFmtId="4" fontId="1" fillId="0" borderId="0" xfId="1" applyNumberFormat="1" applyFont="1" applyFill="1"/>
    <xf numFmtId="0" fontId="1" fillId="0" borderId="13" xfId="1" applyFont="1" applyFill="1" applyBorder="1" applyAlignment="1">
      <alignment horizontal="center" vertical="center"/>
    </xf>
    <xf numFmtId="0" fontId="1" fillId="0" borderId="13" xfId="1" applyFont="1" applyFill="1" applyBorder="1" applyAlignment="1">
      <alignment vertical="top"/>
    </xf>
    <xf numFmtId="0" fontId="1" fillId="0" borderId="13" xfId="1" applyFont="1" applyFill="1" applyBorder="1" applyAlignment="1">
      <alignment horizontal="left" vertical="center" wrapText="1"/>
    </xf>
    <xf numFmtId="4" fontId="1" fillId="0" borderId="13" xfId="1" applyNumberFormat="1" applyFont="1" applyFill="1" applyBorder="1" applyAlignment="1">
      <alignment horizontal="center"/>
    </xf>
    <xf numFmtId="4" fontId="1" fillId="0" borderId="13" xfId="1" applyNumberFormat="1" applyFont="1" applyFill="1" applyBorder="1" applyAlignment="1">
      <alignment horizontal="right" vertical="center"/>
    </xf>
    <xf numFmtId="0" fontId="1" fillId="0" borderId="0" xfId="1" applyFont="1" applyFill="1" applyAlignment="1">
      <alignment horizontal="center" vertical="top"/>
    </xf>
    <xf numFmtId="0" fontId="1" fillId="0" borderId="0" xfId="1" applyFont="1" applyFill="1" applyAlignment="1">
      <alignment wrapText="1"/>
    </xf>
    <xf numFmtId="164" fontId="1" fillId="0" borderId="0" xfId="1" applyNumberFormat="1" applyFont="1" applyFill="1"/>
    <xf numFmtId="0" fontId="1" fillId="0" borderId="0" xfId="1" applyFont="1" applyFill="1" applyAlignment="1">
      <alignment horizontal="justify" vertical="top" wrapText="1"/>
    </xf>
    <xf numFmtId="0" fontId="1" fillId="0" borderId="0" xfId="1" applyFont="1" applyFill="1" applyAlignment="1">
      <alignment horizontal="justify" vertical="top"/>
    </xf>
    <xf numFmtId="4" fontId="1" fillId="0" borderId="0" xfId="1" applyNumberFormat="1" applyFont="1" applyFill="1" applyAlignment="1">
      <alignment horizontal="right" vertical="top"/>
    </xf>
    <xf numFmtId="4" fontId="1" fillId="0" borderId="0" xfId="1" applyNumberFormat="1" applyFont="1" applyFill="1" applyAlignment="1"/>
    <xf numFmtId="164" fontId="23" fillId="0" borderId="0" xfId="1" applyNumberFormat="1" applyFont="1" applyFill="1" applyAlignment="1">
      <alignment horizontal="right"/>
    </xf>
    <xf numFmtId="0" fontId="23" fillId="0" borderId="0" xfId="1" applyFont="1" applyFill="1" applyAlignment="1">
      <alignment horizontal="center" vertical="top"/>
    </xf>
    <xf numFmtId="0" fontId="23" fillId="0" borderId="0" xfId="1" applyFont="1" applyFill="1" applyAlignment="1">
      <alignment horizontal="justify" vertical="top"/>
    </xf>
    <xf numFmtId="0" fontId="23" fillId="0" borderId="0" xfId="1" applyFont="1" applyFill="1"/>
    <xf numFmtId="164" fontId="1" fillId="0" borderId="0" xfId="1" applyNumberFormat="1" applyFont="1" applyFill="1" applyAlignment="1">
      <alignment vertical="top"/>
    </xf>
    <xf numFmtId="0" fontId="1" fillId="0" borderId="0" xfId="15" applyFont="1" applyAlignment="1">
      <alignment horizontal="center"/>
    </xf>
    <xf numFmtId="4" fontId="1" fillId="0" borderId="0" xfId="15" applyNumberFormat="1" applyFont="1" applyAlignment="1">
      <alignment horizontal="center"/>
    </xf>
    <xf numFmtId="0" fontId="1" fillId="0" borderId="0" xfId="1" applyFont="1" applyFill="1" applyAlignment="1">
      <alignment horizontal="right"/>
    </xf>
    <xf numFmtId="0" fontId="1" fillId="0" borderId="0" xfId="1" applyFont="1" applyFill="1" applyAlignment="1">
      <alignment horizontal="center"/>
    </xf>
    <xf numFmtId="164" fontId="23" fillId="0" borderId="2" xfId="1" applyNumberFormat="1" applyFont="1" applyFill="1" applyBorder="1" applyAlignment="1">
      <alignment horizontal="center" vertical="top"/>
    </xf>
    <xf numFmtId="0" fontId="23" fillId="0" borderId="2" xfId="1" applyFont="1" applyFill="1" applyBorder="1" applyAlignment="1">
      <alignment horizontal="center" vertical="top"/>
    </xf>
    <xf numFmtId="0" fontId="23" fillId="0" borderId="2" xfId="1" applyFont="1" applyFill="1" applyBorder="1" applyAlignment="1">
      <alignment horizontal="justify" vertical="top"/>
    </xf>
    <xf numFmtId="4" fontId="23" fillId="0" borderId="2" xfId="1" applyNumberFormat="1" applyFont="1" applyFill="1" applyBorder="1" applyAlignment="1">
      <alignment horizontal="center"/>
    </xf>
    <xf numFmtId="4" fontId="23" fillId="0" borderId="2" xfId="1" applyNumberFormat="1" applyFont="1" applyFill="1" applyBorder="1" applyAlignment="1">
      <alignment horizontal="right" vertical="top"/>
    </xf>
    <xf numFmtId="4" fontId="23" fillId="0" borderId="2" xfId="1" applyNumberFormat="1" applyFont="1" applyFill="1" applyBorder="1"/>
    <xf numFmtId="4" fontId="1" fillId="0" borderId="0" xfId="1" applyNumberFormat="1" applyFont="1" applyFill="1" applyAlignment="1">
      <alignment horizontal="justify" vertical="top"/>
    </xf>
    <xf numFmtId="164" fontId="23" fillId="0" borderId="0" xfId="1" applyNumberFormat="1" applyFont="1" applyFill="1" applyAlignment="1">
      <alignment horizontal="right" vertical="top"/>
    </xf>
    <xf numFmtId="4" fontId="23" fillId="0" borderId="2" xfId="1" applyNumberFormat="1" applyFont="1" applyFill="1" applyBorder="1" applyAlignment="1">
      <alignment horizontal="right"/>
    </xf>
    <xf numFmtId="0" fontId="23" fillId="0" borderId="2" xfId="1" applyFont="1" applyFill="1" applyBorder="1" applyAlignment="1">
      <alignment horizontal="justify"/>
    </xf>
    <xf numFmtId="0" fontId="23" fillId="0" borderId="0" xfId="1" applyNumberFormat="1" applyFont="1" applyFill="1" applyAlignment="1">
      <alignment horizontal="justify" vertical="top"/>
    </xf>
    <xf numFmtId="0" fontId="1" fillId="0" borderId="0" xfId="1" applyFont="1" applyAlignment="1">
      <alignment horizontal="center" vertical="top"/>
    </xf>
    <xf numFmtId="4" fontId="1" fillId="0" borderId="0" xfId="1" applyNumberFormat="1" applyFont="1" applyFill="1" applyAlignment="1" applyProtection="1">
      <alignment horizontal="right"/>
      <protection locked="0"/>
    </xf>
    <xf numFmtId="164" fontId="14" fillId="0" borderId="0" xfId="1" applyNumberFormat="1" applyFont="1" applyFill="1"/>
    <xf numFmtId="0" fontId="14" fillId="0" borderId="0" xfId="1" applyFont="1" applyFill="1" applyAlignment="1">
      <alignment vertical="top"/>
    </xf>
    <xf numFmtId="0" fontId="39" fillId="0" borderId="0" xfId="1" applyFont="1" applyFill="1" applyAlignment="1">
      <alignment horizontal="justify" vertical="top"/>
    </xf>
    <xf numFmtId="0" fontId="14" fillId="0" borderId="0" xfId="1" applyFont="1" applyFill="1" applyAlignment="1">
      <alignment horizontal="justify" vertical="top"/>
    </xf>
    <xf numFmtId="4" fontId="14" fillId="0" borderId="0" xfId="1" applyNumberFormat="1" applyFont="1" applyFill="1" applyAlignment="1">
      <alignment horizontal="center"/>
    </xf>
    <xf numFmtId="4" fontId="14" fillId="0" borderId="0" xfId="1" applyNumberFormat="1" applyFont="1" applyFill="1" applyAlignment="1">
      <alignment horizontal="right"/>
    </xf>
    <xf numFmtId="4" fontId="14" fillId="0" borderId="0" xfId="1" applyNumberFormat="1" applyFont="1" applyFill="1" applyAlignment="1"/>
    <xf numFmtId="164" fontId="40" fillId="0" borderId="0" xfId="1" applyNumberFormat="1" applyFont="1" applyFill="1"/>
    <xf numFmtId="0" fontId="40" fillId="0" borderId="0" xfId="1" applyFont="1" applyFill="1" applyAlignment="1">
      <alignment vertical="top"/>
    </xf>
    <xf numFmtId="0" fontId="40" fillId="0" borderId="0" xfId="1" applyFont="1" applyFill="1" applyAlignment="1">
      <alignment horizontal="justify" vertical="top"/>
    </xf>
    <xf numFmtId="4" fontId="40" fillId="0" borderId="0" xfId="1" applyNumberFormat="1" applyFont="1" applyFill="1" applyAlignment="1">
      <alignment horizontal="center"/>
    </xf>
    <xf numFmtId="4" fontId="40" fillId="0" borderId="0" xfId="1" applyNumberFormat="1" applyFont="1" applyFill="1" applyAlignment="1">
      <alignment horizontal="right"/>
    </xf>
    <xf numFmtId="4" fontId="40" fillId="0" borderId="0" xfId="1" applyNumberFormat="1" applyFont="1" applyFill="1" applyAlignment="1"/>
    <xf numFmtId="164" fontId="41" fillId="0" borderId="0" xfId="1" applyNumberFormat="1" applyFont="1" applyFill="1"/>
    <xf numFmtId="0" fontId="41" fillId="0" borderId="0" xfId="1" applyFont="1" applyFill="1" applyAlignment="1">
      <alignment vertical="top"/>
    </xf>
    <xf numFmtId="0" fontId="41" fillId="0" borderId="0" xfId="1" applyFont="1" applyFill="1" applyAlignment="1">
      <alignment wrapText="1"/>
    </xf>
    <xf numFmtId="4" fontId="41" fillId="0" borderId="0" xfId="1" applyNumberFormat="1" applyFont="1" applyFill="1" applyAlignment="1">
      <alignment horizontal="center"/>
    </xf>
    <xf numFmtId="4" fontId="41" fillId="0" borderId="0" xfId="1" applyNumberFormat="1" applyFont="1" applyFill="1" applyAlignment="1">
      <alignment horizontal="right"/>
    </xf>
    <xf numFmtId="4" fontId="41" fillId="0" borderId="0" xfId="1" applyNumberFormat="1" applyFont="1" applyFill="1"/>
    <xf numFmtId="164" fontId="23" fillId="0" borderId="0" xfId="1" applyNumberFormat="1" applyFont="1" applyFill="1" applyAlignment="1">
      <alignment horizontal="left"/>
    </xf>
    <xf numFmtId="4" fontId="23" fillId="0" borderId="0" xfId="1" applyNumberFormat="1" applyFont="1" applyFill="1" applyAlignment="1">
      <alignment horizontal="center"/>
    </xf>
    <xf numFmtId="4" fontId="23" fillId="0" borderId="0" xfId="1" applyNumberFormat="1" applyFont="1" applyFill="1" applyAlignment="1">
      <alignment horizontal="right"/>
    </xf>
    <xf numFmtId="4" fontId="23" fillId="0" borderId="0" xfId="1" applyNumberFormat="1" applyFont="1" applyFill="1"/>
    <xf numFmtId="164" fontId="40" fillId="0" borderId="0" xfId="1" applyNumberFormat="1" applyFont="1" applyFill="1" applyAlignment="1">
      <alignment horizontal="right"/>
    </xf>
    <xf numFmtId="0" fontId="40" fillId="0" borderId="0" xfId="1" applyFont="1" applyFill="1"/>
    <xf numFmtId="4" fontId="40" fillId="0" borderId="0" xfId="1" applyNumberFormat="1" applyFont="1" applyFill="1"/>
    <xf numFmtId="164" fontId="23" fillId="0" borderId="13" xfId="1" applyNumberFormat="1" applyFont="1" applyFill="1" applyBorder="1" applyAlignment="1"/>
    <xf numFmtId="0" fontId="23" fillId="0" borderId="13" xfId="1" applyFont="1" applyFill="1" applyBorder="1" applyAlignment="1"/>
    <xf numFmtId="0" fontId="23" fillId="0" borderId="13" xfId="1" applyFont="1" applyFill="1" applyBorder="1" applyAlignment="1">
      <alignment horizontal="justify"/>
    </xf>
    <xf numFmtId="4" fontId="23" fillId="0" borderId="13" xfId="1" applyNumberFormat="1" applyFont="1" applyFill="1" applyBorder="1" applyAlignment="1">
      <alignment horizontal="center"/>
    </xf>
    <xf numFmtId="4" fontId="23" fillId="0" borderId="13" xfId="1" applyNumberFormat="1" applyFont="1" applyFill="1" applyBorder="1" applyAlignment="1">
      <alignment horizontal="right"/>
    </xf>
    <xf numFmtId="4" fontId="23" fillId="0" borderId="13" xfId="1" applyNumberFormat="1" applyFont="1" applyFill="1" applyBorder="1" applyAlignment="1"/>
    <xf numFmtId="164" fontId="40" fillId="0" borderId="0" xfId="1" applyNumberFormat="1" applyFont="1" applyFill="1" applyAlignment="1">
      <alignment horizontal="left"/>
    </xf>
    <xf numFmtId="164" fontId="14" fillId="0" borderId="2" xfId="1" applyNumberFormat="1" applyFont="1" applyFill="1" applyBorder="1"/>
    <xf numFmtId="0" fontId="14" fillId="0" borderId="2" xfId="1" applyFont="1" applyFill="1" applyBorder="1" applyAlignment="1">
      <alignment vertical="top"/>
    </xf>
    <xf numFmtId="0" fontId="14" fillId="0" borderId="2" xfId="1" applyFont="1" applyFill="1" applyBorder="1" applyAlignment="1">
      <alignment horizontal="justify" vertical="top"/>
    </xf>
    <xf numFmtId="4" fontId="14" fillId="0" borderId="2" xfId="1" applyNumberFormat="1" applyFont="1" applyFill="1" applyBorder="1" applyAlignment="1">
      <alignment horizontal="center"/>
    </xf>
    <xf numFmtId="4" fontId="14" fillId="0" borderId="2" xfId="1" applyNumberFormat="1" applyFont="1" applyFill="1" applyBorder="1" applyAlignment="1">
      <alignment horizontal="right"/>
    </xf>
    <xf numFmtId="4" fontId="14" fillId="0" borderId="2" xfId="1" applyNumberFormat="1" applyFont="1" applyFill="1" applyBorder="1" applyAlignment="1"/>
    <xf numFmtId="164" fontId="14" fillId="0" borderId="13" xfId="1" applyNumberFormat="1" applyFont="1" applyFill="1" applyBorder="1"/>
    <xf numFmtId="0" fontId="14" fillId="0" borderId="13" xfId="1" applyFont="1" applyFill="1" applyBorder="1" applyAlignment="1">
      <alignment vertical="top"/>
    </xf>
    <xf numFmtId="0" fontId="14" fillId="0" borderId="13" xfId="1" applyFont="1" applyFill="1" applyBorder="1" applyAlignment="1">
      <alignment horizontal="justify" vertical="top"/>
    </xf>
    <xf numFmtId="4" fontId="14" fillId="0" borderId="13" xfId="1" applyNumberFormat="1" applyFont="1" applyFill="1" applyBorder="1" applyAlignment="1">
      <alignment horizontal="center"/>
    </xf>
    <xf numFmtId="4" fontId="14" fillId="0" borderId="13" xfId="1" applyNumberFormat="1" applyFont="1" applyFill="1" applyBorder="1" applyAlignment="1">
      <alignment horizontal="right"/>
    </xf>
    <xf numFmtId="4" fontId="14" fillId="0" borderId="13" xfId="1" applyNumberFormat="1" applyFont="1" applyFill="1" applyBorder="1" applyAlignment="1"/>
    <xf numFmtId="164" fontId="14" fillId="0" borderId="0" xfId="1" applyNumberFormat="1" applyFont="1" applyFill="1" applyBorder="1" applyAlignment="1">
      <alignment horizontal="right"/>
    </xf>
    <xf numFmtId="0" fontId="14" fillId="0" borderId="0" xfId="1" applyFont="1" applyFill="1" applyBorder="1" applyAlignment="1">
      <alignment vertical="top"/>
    </xf>
    <xf numFmtId="164" fontId="14" fillId="0" borderId="0" xfId="1" applyNumberFormat="1" applyFont="1" applyFill="1" applyBorder="1"/>
    <xf numFmtId="0" fontId="14" fillId="0" borderId="0" xfId="1" applyFont="1" applyFill="1" applyBorder="1"/>
    <xf numFmtId="4" fontId="14" fillId="0" borderId="0" xfId="1" applyNumberFormat="1" applyFont="1" applyFill="1" applyBorder="1" applyAlignment="1">
      <alignment horizontal="center"/>
    </xf>
    <xf numFmtId="4" fontId="14" fillId="0" borderId="0" xfId="1" applyNumberFormat="1" applyFont="1" applyFill="1" applyBorder="1" applyAlignment="1">
      <alignment horizontal="right"/>
    </xf>
    <xf numFmtId="4" fontId="14" fillId="0" borderId="0" xfId="1" applyNumberFormat="1" applyFont="1" applyFill="1" applyBorder="1"/>
    <xf numFmtId="164" fontId="14" fillId="0" borderId="13" xfId="1" applyNumberFormat="1" applyFont="1" applyFill="1" applyBorder="1" applyAlignment="1">
      <alignment horizontal="right"/>
    </xf>
    <xf numFmtId="0" fontId="14" fillId="0" borderId="13" xfId="1" applyFont="1" applyFill="1" applyBorder="1"/>
    <xf numFmtId="4" fontId="14" fillId="0" borderId="13" xfId="1" applyNumberFormat="1" applyFont="1" applyFill="1" applyBorder="1"/>
    <xf numFmtId="164" fontId="26" fillId="0" borderId="0" xfId="1" applyNumberFormat="1" applyFont="1" applyFill="1" applyAlignment="1">
      <alignment horizontal="right"/>
    </xf>
    <xf numFmtId="0" fontId="26" fillId="0" borderId="0" xfId="1" applyFont="1" applyFill="1" applyAlignment="1">
      <alignment vertical="top"/>
    </xf>
    <xf numFmtId="164" fontId="26" fillId="0" borderId="0" xfId="1" applyNumberFormat="1" applyFont="1" applyFill="1"/>
    <xf numFmtId="0" fontId="26" fillId="0" borderId="0" xfId="1" applyFont="1" applyFill="1"/>
    <xf numFmtId="4" fontId="26" fillId="0" borderId="0" xfId="1" applyNumberFormat="1" applyFont="1" applyFill="1" applyAlignment="1">
      <alignment horizontal="center"/>
    </xf>
    <xf numFmtId="4" fontId="26" fillId="0" borderId="0" xfId="1" applyNumberFormat="1" applyFont="1" applyFill="1" applyAlignment="1">
      <alignment horizontal="right"/>
    </xf>
    <xf numFmtId="4" fontId="26" fillId="0" borderId="0" xfId="1" applyNumberFormat="1" applyFont="1" applyFill="1"/>
    <xf numFmtId="164" fontId="1" fillId="0" borderId="0" xfId="1" applyNumberFormat="1" applyFont="1" applyFill="1" applyAlignment="1">
      <alignment horizontal="right"/>
    </xf>
    <xf numFmtId="0" fontId="1" fillId="0" borderId="0" xfId="1" applyNumberFormat="1" applyFont="1" applyFill="1" applyAlignment="1">
      <alignment horizontal="justify" vertical="top" wrapText="1"/>
    </xf>
    <xf numFmtId="0" fontId="1" fillId="0" borderId="0" xfId="14" applyFont="1" applyFill="1" applyAlignment="1">
      <alignment horizontal="justify" vertical="top" wrapText="1"/>
    </xf>
    <xf numFmtId="4" fontId="23" fillId="0" borderId="0" xfId="1" applyNumberFormat="1" applyFont="1" applyFill="1" applyAlignment="1"/>
    <xf numFmtId="4" fontId="1" fillId="0" borderId="0" xfId="1" applyNumberFormat="1" applyFont="1" applyAlignment="1">
      <alignment horizontal="center"/>
    </xf>
    <xf numFmtId="4" fontId="1" fillId="0" borderId="0" xfId="1" applyNumberFormat="1" applyFont="1" applyAlignment="1"/>
    <xf numFmtId="0" fontId="41" fillId="0" borderId="0" xfId="1" applyFont="1" applyFill="1"/>
    <xf numFmtId="0" fontId="13" fillId="0" borderId="0" xfId="3" applyNumberFormat="1" applyFill="1" applyAlignment="1" applyProtection="1">
      <alignment horizontal="center" vertical="center"/>
      <protection hidden="1"/>
    </xf>
    <xf numFmtId="0" fontId="13" fillId="0" borderId="0" xfId="3" applyFill="1" applyAlignment="1" applyProtection="1">
      <alignment horizontal="center" vertical="center"/>
      <protection hidden="1"/>
    </xf>
    <xf numFmtId="0" fontId="13" fillId="0" borderId="0" xfId="3" applyNumberFormat="1" applyFill="1" applyBorder="1" applyAlignment="1" applyProtection="1">
      <alignment horizontal="center" vertical="center"/>
      <protection hidden="1"/>
    </xf>
    <xf numFmtId="0" fontId="13" fillId="0" borderId="0" xfId="2" applyNumberFormat="1" applyFill="1" applyAlignment="1" applyProtection="1">
      <alignment horizontal="center" vertical="center"/>
    </xf>
    <xf numFmtId="0" fontId="16" fillId="0" borderId="0" xfId="2" applyNumberFormat="1" applyFont="1" applyFill="1" applyAlignment="1" applyProtection="1">
      <alignment horizontal="center" vertical="center"/>
      <protection hidden="1"/>
    </xf>
    <xf numFmtId="0" fontId="15" fillId="0" borderId="0" xfId="2" applyNumberFormat="1" applyFont="1" applyFill="1" applyAlignment="1" applyProtection="1">
      <alignment horizontal="center" vertical="center"/>
      <protection hidden="1"/>
    </xf>
    <xf numFmtId="0" fontId="13" fillId="0" borderId="0" xfId="2" applyNumberFormat="1" applyFont="1" applyFill="1" applyAlignment="1" applyProtection="1">
      <alignment horizontal="center" vertical="center"/>
      <protection hidden="1"/>
    </xf>
    <xf numFmtId="0" fontId="13" fillId="0" borderId="0" xfId="6" applyFont="1" applyFill="1" applyBorder="1" applyAlignment="1" applyProtection="1">
      <alignment horizontal="center" vertical="center"/>
      <protection hidden="1"/>
    </xf>
    <xf numFmtId="0" fontId="23" fillId="0" borderId="0" xfId="6" applyFont="1" applyFill="1" applyBorder="1" applyAlignment="1" applyProtection="1">
      <alignment horizontal="center" vertical="center"/>
      <protection hidden="1"/>
    </xf>
    <xf numFmtId="0" fontId="13" fillId="0" borderId="0" xfId="3" applyFill="1" applyBorder="1" applyAlignment="1" applyProtection="1">
      <alignment horizontal="center" vertical="center"/>
      <protection hidden="1"/>
    </xf>
    <xf numFmtId="0" fontId="13" fillId="0" borderId="0" xfId="13" applyFill="1" applyAlignment="1" applyProtection="1">
      <alignment horizontal="center" vertical="center"/>
      <protection hidden="1"/>
    </xf>
    <xf numFmtId="0" fontId="13" fillId="0" borderId="0" xfId="2" applyFill="1" applyAlignment="1" applyProtection="1">
      <alignment horizontal="center" vertical="center"/>
    </xf>
    <xf numFmtId="0" fontId="1" fillId="0" borderId="0" xfId="1" applyFont="1" applyFill="1" applyBorder="1" applyAlignment="1" applyProtection="1">
      <alignment horizontal="center" wrapText="1"/>
      <protection hidden="1"/>
    </xf>
    <xf numFmtId="3" fontId="1" fillId="0" borderId="0" xfId="1" applyNumberFormat="1" applyFont="1" applyFill="1" applyBorder="1" applyAlignment="1" applyProtection="1">
      <alignment horizontal="right" wrapText="1"/>
      <protection hidden="1"/>
    </xf>
    <xf numFmtId="0" fontId="1" fillId="0" borderId="0" xfId="1" applyFont="1" applyAlignment="1">
      <alignment horizontal="justify"/>
    </xf>
    <xf numFmtId="0" fontId="1" fillId="0" borderId="0" xfId="1" applyFont="1" applyAlignment="1">
      <alignment horizontal="justify" vertical="top"/>
    </xf>
    <xf numFmtId="0" fontId="1" fillId="0" borderId="0" xfId="1" applyFont="1" applyAlignment="1">
      <alignment horizontal="justify" wrapText="1"/>
    </xf>
    <xf numFmtId="49" fontId="1" fillId="0" borderId="0" xfId="1" applyNumberFormat="1" applyFont="1" applyFill="1" applyBorder="1" applyAlignment="1" applyProtection="1">
      <alignment horizontal="left" vertical="top"/>
      <protection hidden="1"/>
    </xf>
    <xf numFmtId="49" fontId="1" fillId="0" borderId="0" xfId="1" applyNumberFormat="1" applyFont="1" applyFill="1" applyBorder="1" applyAlignment="1" applyProtection="1">
      <alignment horizontal="center" vertical="center"/>
      <protection hidden="1"/>
    </xf>
    <xf numFmtId="0" fontId="1" fillId="0" borderId="0" xfId="1" applyFont="1" applyFill="1" applyBorder="1" applyAlignment="1" applyProtection="1">
      <alignment horizontal="justify" vertical="top" wrapText="1"/>
      <protection hidden="1"/>
    </xf>
    <xf numFmtId="3" fontId="1" fillId="0" borderId="16" xfId="1" applyNumberFormat="1" applyFont="1" applyFill="1" applyBorder="1" applyAlignment="1" applyProtection="1">
      <alignment horizontal="right" wrapText="1"/>
      <protection hidden="1"/>
    </xf>
    <xf numFmtId="0" fontId="1" fillId="0" borderId="0" xfId="1" applyFont="1" applyFill="1" applyBorder="1" applyAlignment="1" applyProtection="1">
      <alignment horizontal="center" vertical="center"/>
      <protection hidden="1"/>
    </xf>
    <xf numFmtId="0" fontId="1" fillId="0" borderId="0" xfId="1" applyFont="1" applyFill="1" applyBorder="1" applyAlignment="1" applyProtection="1">
      <alignment horizontal="right" vertical="center"/>
      <protection hidden="1"/>
    </xf>
    <xf numFmtId="0" fontId="14" fillId="0" borderId="0" xfId="1" applyFont="1" applyFill="1" applyBorder="1" applyAlignment="1" applyProtection="1">
      <alignment horizontal="left"/>
      <protection hidden="1"/>
    </xf>
    <xf numFmtId="0" fontId="1" fillId="0" borderId="0" xfId="1" applyFont="1" applyBorder="1" applyAlignment="1" applyProtection="1">
      <alignment horizontal="center" wrapText="1"/>
      <protection hidden="1"/>
    </xf>
    <xf numFmtId="3" fontId="1" fillId="0" borderId="0" xfId="1" applyNumberFormat="1" applyFont="1" applyBorder="1" applyAlignment="1" applyProtection="1">
      <alignment horizontal="right" wrapText="1"/>
      <protection hidden="1"/>
    </xf>
    <xf numFmtId="0" fontId="1" fillId="0" borderId="0" xfId="1" applyFont="1" applyFill="1" applyBorder="1" applyAlignment="1" applyProtection="1">
      <alignment horizontal="justify" vertical="justify" wrapText="1"/>
      <protection hidden="1"/>
    </xf>
    <xf numFmtId="49" fontId="1" fillId="0" borderId="0" xfId="1" applyNumberFormat="1" applyFont="1" applyFill="1" applyBorder="1" applyAlignment="1" applyProtection="1">
      <alignment horizontal="right" vertical="justify" wrapText="1"/>
      <protection hidden="1"/>
    </xf>
    <xf numFmtId="4" fontId="23" fillId="0" borderId="0" xfId="1" applyNumberFormat="1" applyFont="1" applyFill="1" applyBorder="1" applyAlignment="1" applyProtection="1">
      <alignment vertical="center"/>
      <protection hidden="1"/>
    </xf>
    <xf numFmtId="165" fontId="12" fillId="0" borderId="0" xfId="1" applyNumberFormat="1" applyFont="1" applyFill="1" applyBorder="1" applyAlignment="1" applyProtection="1">
      <alignment vertical="center" wrapText="1"/>
      <protection hidden="1"/>
    </xf>
    <xf numFmtId="4" fontId="1" fillId="0" borderId="0" xfId="1" applyNumberFormat="1" applyFont="1" applyFill="1" applyBorder="1" applyAlignment="1" applyProtection="1">
      <alignment wrapText="1"/>
      <protection hidden="1"/>
    </xf>
    <xf numFmtId="165" fontId="42" fillId="0" borderId="0" xfId="1" applyNumberFormat="1" applyFont="1" applyFill="1" applyBorder="1" applyAlignment="1" applyProtection="1">
      <alignment horizontal="right" wrapText="1"/>
      <protection hidden="1"/>
    </xf>
    <xf numFmtId="4" fontId="42" fillId="0" borderId="0" xfId="1" applyNumberFormat="1" applyFont="1" applyFill="1" applyBorder="1" applyAlignment="1" applyProtection="1">
      <alignment wrapText="1"/>
      <protection hidden="1"/>
    </xf>
    <xf numFmtId="0" fontId="15" fillId="0" borderId="0" xfId="1" applyFont="1" applyBorder="1" applyProtection="1">
      <protection hidden="1"/>
    </xf>
    <xf numFmtId="0" fontId="14" fillId="0" borderId="0" xfId="1" applyFont="1" applyFill="1" applyBorder="1" applyAlignment="1" applyProtection="1">
      <alignment wrapText="1"/>
      <protection hidden="1"/>
    </xf>
    <xf numFmtId="0" fontId="1" fillId="0" borderId="0" xfId="1" applyFont="1" applyFill="1" applyBorder="1" applyAlignment="1" applyProtection="1">
      <alignment wrapText="1"/>
      <protection hidden="1"/>
    </xf>
    <xf numFmtId="0" fontId="17" fillId="0" borderId="0" xfId="1" applyFont="1" applyFill="1" applyBorder="1" applyAlignment="1" applyProtection="1">
      <alignment wrapText="1"/>
      <protection hidden="1"/>
    </xf>
    <xf numFmtId="0" fontId="17" fillId="0" borderId="0" xfId="1" applyFont="1" applyFill="1" applyBorder="1" applyAlignment="1" applyProtection="1">
      <alignment horizontal="center" wrapText="1"/>
      <protection hidden="1"/>
    </xf>
    <xf numFmtId="3" fontId="18" fillId="0" borderId="0" xfId="1" applyNumberFormat="1" applyFont="1" applyFill="1" applyBorder="1" applyAlignment="1" applyProtection="1">
      <alignment horizontal="right" wrapText="1"/>
      <protection hidden="1"/>
    </xf>
    <xf numFmtId="0" fontId="26" fillId="0" borderId="0" xfId="1" applyNumberFormat="1" applyFont="1" applyFill="1" applyBorder="1" applyAlignment="1" applyProtection="1">
      <alignment horizontal="center" wrapText="1"/>
      <protection hidden="1"/>
    </xf>
    <xf numFmtId="3" fontId="26" fillId="0" borderId="0" xfId="1" applyNumberFormat="1" applyFont="1" applyFill="1" applyBorder="1" applyAlignment="1" applyProtection="1">
      <alignment horizontal="center" vertical="center" wrapText="1"/>
      <protection hidden="1"/>
    </xf>
    <xf numFmtId="4" fontId="26" fillId="0" borderId="0" xfId="1" applyNumberFormat="1" applyFont="1" applyFill="1" applyBorder="1" applyAlignment="1" applyProtection="1">
      <alignment horizontal="center" vertical="center" wrapText="1"/>
      <protection hidden="1"/>
    </xf>
    <xf numFmtId="4" fontId="1" fillId="0" borderId="0" xfId="1" applyNumberFormat="1" applyFont="1" applyFill="1" applyBorder="1" applyAlignment="1" applyProtection="1">
      <alignment horizontal="right"/>
      <protection hidden="1"/>
    </xf>
    <xf numFmtId="4" fontId="1" fillId="0" borderId="0" xfId="1" applyNumberFormat="1" applyFont="1" applyFill="1" applyBorder="1" applyAlignment="1" applyProtection="1">
      <alignment horizontal="right" vertical="top"/>
      <protection hidden="1"/>
    </xf>
    <xf numFmtId="49" fontId="1" fillId="0" borderId="0" xfId="1" applyNumberFormat="1" applyFont="1" applyFill="1" applyBorder="1" applyAlignment="1" applyProtection="1">
      <alignment horizontal="justify" vertical="top" wrapText="1"/>
      <protection hidden="1"/>
    </xf>
    <xf numFmtId="0" fontId="1" fillId="0" borderId="0" xfId="1" applyFont="1" applyFill="1" applyBorder="1" applyAlignment="1" applyProtection="1">
      <alignment horizontal="center" vertical="top" wrapText="1"/>
      <protection hidden="1"/>
    </xf>
    <xf numFmtId="3" fontId="1" fillId="0" borderId="0" xfId="1" applyNumberFormat="1" applyFont="1" applyFill="1" applyBorder="1" applyAlignment="1" applyProtection="1">
      <alignment horizontal="right" vertical="top" wrapText="1"/>
      <protection hidden="1"/>
    </xf>
    <xf numFmtId="0" fontId="3" fillId="0" borderId="0" xfId="1" applyFont="1" applyFill="1" applyAlignment="1" applyProtection="1">
      <alignment horizontal="center"/>
      <protection hidden="1"/>
    </xf>
    <xf numFmtId="0" fontId="3" fillId="0" borderId="0" xfId="1" applyFont="1" applyFill="1" applyAlignment="1" applyProtection="1">
      <alignment horizontal="center" vertical="top"/>
      <protection hidden="1"/>
    </xf>
    <xf numFmtId="4" fontId="3" fillId="0" borderId="0" xfId="1" applyNumberFormat="1" applyFont="1" applyFill="1" applyProtection="1">
      <protection hidden="1"/>
    </xf>
    <xf numFmtId="0" fontId="3" fillId="0" borderId="0" xfId="1" applyFont="1" applyFill="1" applyAlignment="1" applyProtection="1">
      <alignment wrapText="1"/>
      <protection hidden="1"/>
    </xf>
    <xf numFmtId="0" fontId="3" fillId="0" borderId="0" xfId="1" applyFont="1" applyFill="1" applyProtection="1">
      <protection hidden="1"/>
    </xf>
    <xf numFmtId="4" fontId="3" fillId="0" borderId="0" xfId="1" applyNumberFormat="1" applyFont="1" applyFill="1" applyAlignment="1" applyProtection="1">
      <alignment horizontal="center"/>
      <protection hidden="1"/>
    </xf>
    <xf numFmtId="4" fontId="3" fillId="0" borderId="0" xfId="1" applyNumberFormat="1" applyFont="1" applyFill="1" applyAlignment="1" applyProtection="1">
      <alignment horizontal="right"/>
      <protection hidden="1"/>
    </xf>
    <xf numFmtId="0" fontId="5" fillId="0" borderId="0" xfId="1" applyFont="1" applyFill="1" applyAlignment="1" applyProtection="1">
      <alignment horizontal="center"/>
      <protection hidden="1"/>
    </xf>
    <xf numFmtId="0" fontId="5" fillId="0" borderId="0" xfId="1" applyFont="1" applyFill="1" applyAlignment="1" applyProtection="1">
      <alignment horizontal="center" vertical="top"/>
      <protection hidden="1"/>
    </xf>
    <xf numFmtId="4" fontId="5" fillId="0" borderId="0" xfId="1" applyNumberFormat="1" applyFont="1" applyFill="1" applyAlignment="1" applyProtection="1">
      <alignment horizontal="center"/>
      <protection hidden="1"/>
    </xf>
    <xf numFmtId="0" fontId="6" fillId="0" borderId="0" xfId="1" applyFont="1" applyFill="1" applyAlignment="1" applyProtection="1">
      <alignment horizontal="center"/>
      <protection hidden="1"/>
    </xf>
    <xf numFmtId="0" fontId="6" fillId="0" borderId="0" xfId="1" applyFont="1" applyFill="1" applyAlignment="1" applyProtection="1">
      <alignment horizontal="center" vertical="top"/>
      <protection hidden="1"/>
    </xf>
    <xf numFmtId="4" fontId="6" fillId="0" borderId="0" xfId="1" applyNumberFormat="1" applyFont="1" applyFill="1" applyAlignment="1" applyProtection="1">
      <alignment horizontal="center"/>
      <protection hidden="1"/>
    </xf>
    <xf numFmtId="4" fontId="38" fillId="0" borderId="0" xfId="1" applyNumberFormat="1" applyFont="1" applyFill="1" applyAlignment="1" applyProtection="1">
      <alignment horizontal="center"/>
      <protection hidden="1"/>
    </xf>
    <xf numFmtId="4" fontId="7" fillId="3" borderId="27" xfId="1" applyNumberFormat="1" applyFont="1" applyFill="1" applyBorder="1" applyAlignment="1" applyProtection="1">
      <alignment horizontal="right"/>
      <protection locked="0"/>
    </xf>
    <xf numFmtId="4" fontId="7" fillId="3" borderId="27" xfId="1" applyNumberFormat="1" applyFont="1" applyFill="1" applyBorder="1" applyAlignment="1" applyProtection="1">
      <protection locked="0"/>
    </xf>
    <xf numFmtId="4" fontId="7" fillId="0" borderId="0" xfId="1" applyNumberFormat="1" applyFont="1" applyFill="1" applyAlignment="1" applyProtection="1">
      <alignment horizontal="right"/>
      <protection locked="0"/>
    </xf>
    <xf numFmtId="4" fontId="7" fillId="0" borderId="0" xfId="1" applyNumberFormat="1" applyFont="1" applyFill="1" applyAlignment="1" applyProtection="1">
      <protection locked="0"/>
    </xf>
    <xf numFmtId="4" fontId="9" fillId="0" borderId="0" xfId="1" applyNumberFormat="1" applyFont="1" applyFill="1" applyAlignment="1" applyProtection="1">
      <alignment horizontal="right"/>
      <protection locked="0"/>
    </xf>
    <xf numFmtId="4" fontId="9" fillId="0" borderId="0" xfId="1" applyNumberFormat="1" applyFont="1" applyFill="1" applyAlignment="1" applyProtection="1">
      <protection locked="0"/>
    </xf>
    <xf numFmtId="4" fontId="10" fillId="0" borderId="0" xfId="1" applyNumberFormat="1" applyFont="1" applyFill="1" applyAlignment="1" applyProtection="1">
      <alignment horizontal="right"/>
      <protection locked="0"/>
    </xf>
    <xf numFmtId="4" fontId="10" fillId="0" borderId="0" xfId="1" applyNumberFormat="1" applyFont="1" applyFill="1" applyAlignment="1" applyProtection="1">
      <protection locked="0"/>
    </xf>
    <xf numFmtId="4" fontId="7" fillId="0" borderId="0" xfId="1" applyNumberFormat="1" applyFont="1" applyFill="1" applyBorder="1" applyAlignment="1" applyProtection="1">
      <alignment horizontal="right"/>
      <protection locked="0"/>
    </xf>
    <xf numFmtId="4" fontId="7" fillId="0" borderId="0" xfId="1" applyNumberFormat="1" applyFont="1" applyFill="1" applyBorder="1" applyAlignment="1" applyProtection="1">
      <protection locked="0"/>
    </xf>
    <xf numFmtId="4" fontId="7" fillId="0" borderId="14" xfId="1" applyNumberFormat="1" applyFont="1" applyFill="1" applyBorder="1" applyAlignment="1" applyProtection="1">
      <alignment horizontal="right"/>
      <protection locked="0"/>
    </xf>
    <xf numFmtId="4" fontId="7" fillId="0" borderId="14" xfId="1" applyNumberFormat="1" applyFont="1" applyFill="1" applyBorder="1" applyAlignment="1" applyProtection="1">
      <protection locked="0"/>
    </xf>
    <xf numFmtId="4" fontId="7" fillId="0" borderId="13" xfId="1" applyNumberFormat="1" applyFont="1" applyFill="1" applyBorder="1" applyAlignment="1" applyProtection="1">
      <alignment horizontal="right"/>
      <protection locked="0"/>
    </xf>
    <xf numFmtId="4" fontId="7" fillId="0" borderId="13" xfId="1" applyNumberFormat="1" applyFont="1" applyFill="1" applyBorder="1" applyAlignment="1" applyProtection="1">
      <protection locked="0"/>
    </xf>
    <xf numFmtId="4" fontId="7" fillId="0" borderId="27" xfId="1" applyNumberFormat="1" applyFont="1" applyFill="1" applyBorder="1" applyAlignment="1" applyProtection="1">
      <alignment horizontal="right"/>
      <protection locked="0"/>
    </xf>
    <xf numFmtId="4" fontId="7" fillId="0" borderId="27" xfId="1" applyNumberFormat="1" applyFont="1" applyFill="1" applyBorder="1" applyAlignment="1" applyProtection="1">
      <protection locked="0"/>
    </xf>
    <xf numFmtId="4" fontId="1" fillId="0" borderId="0" xfId="1" applyNumberFormat="1" applyFont="1" applyFill="1" applyAlignment="1" applyProtection="1">
      <protection locked="0"/>
    </xf>
    <xf numFmtId="4" fontId="1" fillId="0" borderId="0" xfId="1" applyNumberFormat="1" applyFont="1" applyFill="1" applyProtection="1">
      <protection locked="0"/>
    </xf>
    <xf numFmtId="0" fontId="3" fillId="0" borderId="0" xfId="1" applyFont="1" applyFill="1" applyAlignment="1" applyProtection="1">
      <alignment horizontal="center"/>
    </xf>
    <xf numFmtId="0" fontId="3" fillId="0" borderId="0" xfId="1" applyFont="1" applyFill="1" applyAlignment="1" applyProtection="1">
      <alignment horizontal="center" vertical="top"/>
    </xf>
    <xf numFmtId="0" fontId="3" fillId="0" borderId="0" xfId="1" applyFont="1" applyFill="1" applyAlignment="1" applyProtection="1">
      <alignment wrapText="1"/>
    </xf>
    <xf numFmtId="0" fontId="3" fillId="0" borderId="0" xfId="1" applyFont="1" applyFill="1" applyProtection="1"/>
    <xf numFmtId="4" fontId="3" fillId="0" borderId="0" xfId="1" applyNumberFormat="1" applyFont="1" applyFill="1" applyAlignment="1" applyProtection="1">
      <alignment horizontal="center"/>
    </xf>
    <xf numFmtId="4" fontId="3" fillId="0" borderId="0" xfId="1" applyNumberFormat="1" applyFont="1" applyFill="1" applyAlignment="1" applyProtection="1">
      <alignment horizontal="right"/>
    </xf>
    <xf numFmtId="4" fontId="3" fillId="0" borderId="0" xfId="1" applyNumberFormat="1" applyFont="1" applyFill="1" applyProtection="1"/>
    <xf numFmtId="164" fontId="7" fillId="3" borderId="27" xfId="1" applyNumberFormat="1" applyFont="1" applyFill="1" applyBorder="1" applyAlignment="1" applyProtection="1"/>
    <xf numFmtId="0" fontId="7" fillId="3" borderId="27" xfId="1" applyFont="1" applyFill="1" applyBorder="1" applyAlignment="1" applyProtection="1">
      <alignment horizontal="center"/>
    </xf>
    <xf numFmtId="0" fontId="7" fillId="3" borderId="27" xfId="1" applyFont="1" applyFill="1" applyBorder="1" applyAlignment="1" applyProtection="1">
      <alignment horizontal="left"/>
    </xf>
    <xf numFmtId="0" fontId="7" fillId="3" borderId="27" xfId="1" applyFont="1" applyFill="1" applyBorder="1" applyAlignment="1" applyProtection="1">
      <alignment horizontal="justify"/>
    </xf>
    <xf numFmtId="4" fontId="7" fillId="3" borderId="27" xfId="1" applyNumberFormat="1" applyFont="1" applyFill="1" applyBorder="1" applyAlignment="1" applyProtection="1">
      <alignment horizontal="center"/>
    </xf>
    <xf numFmtId="164" fontId="7" fillId="0" borderId="0" xfId="1" applyNumberFormat="1" applyFont="1" applyFill="1" applyAlignment="1" applyProtection="1"/>
    <xf numFmtId="0" fontId="7" fillId="0" borderId="0" xfId="1" applyFont="1" applyFill="1" applyAlignment="1" applyProtection="1">
      <alignment horizontal="center"/>
    </xf>
    <xf numFmtId="0" fontId="8" fillId="0" borderId="0" xfId="1" applyFont="1" applyFill="1" applyAlignment="1" applyProtection="1">
      <alignment horizontal="left"/>
    </xf>
    <xf numFmtId="0" fontId="7" fillId="0" borderId="0" xfId="1" applyFont="1" applyFill="1" applyAlignment="1" applyProtection="1">
      <alignment horizontal="justify"/>
    </xf>
    <xf numFmtId="4" fontId="7" fillId="0" borderId="0" xfId="1" applyNumberFormat="1" applyFont="1" applyFill="1" applyAlignment="1" applyProtection="1">
      <alignment horizontal="center"/>
    </xf>
    <xf numFmtId="164" fontId="9" fillId="0" borderId="0" xfId="1" applyNumberFormat="1" applyFont="1" applyFill="1" applyAlignment="1" applyProtection="1"/>
    <xf numFmtId="0" fontId="9" fillId="0" borderId="0" xfId="1" applyFont="1" applyFill="1" applyAlignment="1" applyProtection="1">
      <alignment horizontal="center"/>
    </xf>
    <xf numFmtId="0" fontId="9" fillId="0" borderId="0" xfId="1" applyFont="1" applyFill="1" applyAlignment="1" applyProtection="1">
      <alignment horizontal="justify"/>
    </xf>
    <xf numFmtId="4" fontId="9" fillId="0" borderId="0" xfId="1" applyNumberFormat="1" applyFont="1" applyFill="1" applyAlignment="1" applyProtection="1">
      <alignment horizontal="center"/>
    </xf>
    <xf numFmtId="164" fontId="34" fillId="0" borderId="0" xfId="1" applyNumberFormat="1" applyFont="1" applyFill="1" applyAlignment="1" applyProtection="1"/>
    <xf numFmtId="0" fontId="34" fillId="0" borderId="0" xfId="1" applyFont="1" applyFill="1" applyAlignment="1" applyProtection="1">
      <alignment horizontal="center"/>
    </xf>
    <xf numFmtId="0" fontId="34" fillId="0" borderId="0" xfId="1" applyFont="1" applyFill="1" applyAlignment="1" applyProtection="1">
      <alignment horizontal="justify"/>
    </xf>
    <xf numFmtId="4" fontId="10" fillId="0" borderId="0" xfId="1" applyNumberFormat="1" applyFont="1" applyFill="1" applyAlignment="1" applyProtection="1">
      <alignment horizontal="center"/>
    </xf>
    <xf numFmtId="164" fontId="9" fillId="0" borderId="0" xfId="1" applyNumberFormat="1" applyFont="1" applyFill="1" applyAlignment="1" applyProtection="1">
      <alignment horizontal="right"/>
    </xf>
    <xf numFmtId="0" fontId="9" fillId="0" borderId="0" xfId="1" applyFont="1" applyFill="1" applyAlignment="1" applyProtection="1"/>
    <xf numFmtId="164" fontId="7" fillId="0" borderId="0" xfId="1" applyNumberFormat="1" applyFont="1" applyFill="1" applyBorder="1" applyAlignment="1" applyProtection="1"/>
    <xf numFmtId="0" fontId="7" fillId="0" borderId="0" xfId="1" applyFont="1" applyFill="1" applyBorder="1" applyAlignment="1" applyProtection="1">
      <alignment horizontal="center"/>
    </xf>
    <xf numFmtId="0" fontId="10" fillId="0" borderId="0" xfId="1" applyFont="1" applyFill="1" applyBorder="1" applyAlignment="1" applyProtection="1">
      <alignment horizontal="justify"/>
    </xf>
    <xf numFmtId="0" fontId="7" fillId="0" borderId="0" xfId="1" applyFont="1" applyFill="1" applyBorder="1" applyAlignment="1" applyProtection="1">
      <alignment horizontal="justify"/>
    </xf>
    <xf numFmtId="4" fontId="7" fillId="0" borderId="0" xfId="1" applyNumberFormat="1" applyFont="1" applyFill="1" applyBorder="1" applyAlignment="1" applyProtection="1">
      <alignment horizontal="center"/>
    </xf>
    <xf numFmtId="164" fontId="7" fillId="0" borderId="14" xfId="1" applyNumberFormat="1" applyFont="1" applyFill="1" applyBorder="1" applyAlignment="1" applyProtection="1">
      <alignment horizontal="right"/>
    </xf>
    <xf numFmtId="0" fontId="7" fillId="0" borderId="14" xfId="1" applyFont="1" applyFill="1" applyBorder="1" applyAlignment="1" applyProtection="1">
      <alignment horizontal="center"/>
    </xf>
    <xf numFmtId="164" fontId="7" fillId="0" borderId="14" xfId="1" applyNumberFormat="1" applyFont="1" applyFill="1" applyBorder="1" applyAlignment="1" applyProtection="1"/>
    <xf numFmtId="0" fontId="7" fillId="0" borderId="14" xfId="1" applyFont="1" applyFill="1" applyBorder="1" applyAlignment="1" applyProtection="1"/>
    <xf numFmtId="4" fontId="7" fillId="0" borderId="14" xfId="1" applyNumberFormat="1" applyFont="1" applyFill="1" applyBorder="1" applyAlignment="1" applyProtection="1">
      <alignment horizontal="center"/>
    </xf>
    <xf numFmtId="164" fontId="7" fillId="0" borderId="13" xfId="1" applyNumberFormat="1" applyFont="1" applyFill="1" applyBorder="1" applyAlignment="1" applyProtection="1">
      <alignment horizontal="right"/>
    </xf>
    <xf numFmtId="0" fontId="7" fillId="0" borderId="13" xfId="1" applyFont="1" applyFill="1" applyBorder="1" applyAlignment="1" applyProtection="1">
      <alignment horizontal="center"/>
    </xf>
    <xf numFmtId="164" fontId="7" fillId="0" borderId="13" xfId="1" applyNumberFormat="1" applyFont="1" applyFill="1" applyBorder="1" applyAlignment="1" applyProtection="1"/>
    <xf numFmtId="0" fontId="7" fillId="0" borderId="13" xfId="1" applyFont="1" applyFill="1" applyBorder="1" applyAlignment="1" applyProtection="1"/>
    <xf numFmtId="4" fontId="7" fillId="0" borderId="13" xfId="1" applyNumberFormat="1" applyFont="1" applyFill="1" applyBorder="1" applyAlignment="1" applyProtection="1">
      <alignment horizontal="center"/>
    </xf>
    <xf numFmtId="164" fontId="7" fillId="0" borderId="27" xfId="1" applyNumberFormat="1" applyFont="1" applyFill="1" applyBorder="1" applyAlignment="1" applyProtection="1">
      <alignment horizontal="right"/>
    </xf>
    <xf numFmtId="0" fontId="7" fillId="0" borderId="27" xfId="1" applyFont="1" applyFill="1" applyBorder="1" applyAlignment="1" applyProtection="1">
      <alignment horizontal="center"/>
    </xf>
    <xf numFmtId="164" fontId="7" fillId="0" borderId="27" xfId="1" applyNumberFormat="1" applyFont="1" applyFill="1" applyBorder="1" applyAlignment="1" applyProtection="1"/>
    <xf numFmtId="0" fontId="7" fillId="0" borderId="27" xfId="1" applyFont="1" applyFill="1" applyBorder="1" applyAlignment="1" applyProtection="1"/>
    <xf numFmtId="4" fontId="7" fillId="0" borderId="27" xfId="1" applyNumberFormat="1" applyFont="1" applyFill="1" applyBorder="1" applyAlignment="1" applyProtection="1">
      <alignment horizontal="center"/>
    </xf>
    <xf numFmtId="4" fontId="1" fillId="0" borderId="0" xfId="1" applyNumberFormat="1" applyFont="1" applyFill="1" applyAlignment="1" applyProtection="1">
      <alignment horizontal="right" vertical="top"/>
      <protection locked="0"/>
    </xf>
    <xf numFmtId="4" fontId="14" fillId="0" borderId="0" xfId="1" applyNumberFormat="1" applyFont="1" applyFill="1" applyAlignment="1" applyProtection="1">
      <alignment horizontal="right"/>
      <protection locked="0"/>
    </xf>
    <xf numFmtId="4" fontId="14" fillId="0" borderId="0" xfId="1" applyNumberFormat="1" applyFont="1" applyFill="1" applyAlignment="1" applyProtection="1">
      <protection locked="0"/>
    </xf>
    <xf numFmtId="4" fontId="40" fillId="0" borderId="0" xfId="1" applyNumberFormat="1" applyFont="1" applyFill="1" applyAlignment="1" applyProtection="1">
      <alignment horizontal="right"/>
      <protection locked="0"/>
    </xf>
    <xf numFmtId="4" fontId="40" fillId="0" borderId="0" xfId="1" applyNumberFormat="1" applyFont="1" applyFill="1" applyAlignment="1" applyProtection="1">
      <protection locked="0"/>
    </xf>
    <xf numFmtId="4" fontId="41" fillId="0" borderId="0" xfId="1" applyNumberFormat="1" applyFont="1" applyFill="1" applyAlignment="1" applyProtection="1">
      <alignment horizontal="right"/>
      <protection locked="0"/>
    </xf>
    <xf numFmtId="4" fontId="41" fillId="0" borderId="0" xfId="1" applyNumberFormat="1" applyFont="1" applyFill="1" applyProtection="1">
      <protection locked="0"/>
    </xf>
    <xf numFmtId="4" fontId="23" fillId="0" borderId="0" xfId="1" applyNumberFormat="1" applyFont="1" applyFill="1" applyAlignment="1" applyProtection="1">
      <alignment horizontal="right"/>
      <protection locked="0"/>
    </xf>
    <xf numFmtId="4" fontId="23" fillId="0" borderId="0" xfId="1" applyNumberFormat="1" applyFont="1" applyFill="1" applyProtection="1">
      <protection locked="0"/>
    </xf>
    <xf numFmtId="4" fontId="40" fillId="0" borderId="0" xfId="1" applyNumberFormat="1" applyFont="1" applyFill="1" applyProtection="1">
      <protection locked="0"/>
    </xf>
    <xf numFmtId="4" fontId="23" fillId="0" borderId="13" xfId="1" applyNumberFormat="1" applyFont="1" applyFill="1" applyBorder="1" applyAlignment="1" applyProtection="1">
      <alignment horizontal="right"/>
      <protection locked="0"/>
    </xf>
    <xf numFmtId="4" fontId="23" fillId="0" borderId="13" xfId="1" applyNumberFormat="1" applyFont="1" applyFill="1" applyBorder="1" applyAlignment="1" applyProtection="1">
      <protection locked="0"/>
    </xf>
    <xf numFmtId="4" fontId="14" fillId="0" borderId="2" xfId="1" applyNumberFormat="1" applyFont="1" applyFill="1" applyBorder="1" applyAlignment="1" applyProtection="1">
      <alignment horizontal="right"/>
      <protection locked="0"/>
    </xf>
    <xf numFmtId="4" fontId="14" fillId="0" borderId="2" xfId="1" applyNumberFormat="1" applyFont="1" applyFill="1" applyBorder="1" applyAlignment="1" applyProtection="1">
      <protection locked="0"/>
    </xf>
    <xf numFmtId="4" fontId="14" fillId="0" borderId="13" xfId="1" applyNumberFormat="1" applyFont="1" applyFill="1" applyBorder="1" applyAlignment="1" applyProtection="1">
      <alignment horizontal="right"/>
      <protection locked="0"/>
    </xf>
    <xf numFmtId="4" fontId="14" fillId="0" borderId="0" xfId="1" applyNumberFormat="1" applyFont="1" applyFill="1" applyBorder="1" applyAlignment="1" applyProtection="1">
      <alignment horizontal="right"/>
      <protection locked="0"/>
    </xf>
    <xf numFmtId="4" fontId="14" fillId="0" borderId="0" xfId="1" applyNumberFormat="1" applyFont="1" applyFill="1" applyBorder="1" applyProtection="1">
      <protection locked="0"/>
    </xf>
    <xf numFmtId="4" fontId="14" fillId="0" borderId="13" xfId="1" applyNumberFormat="1" applyFont="1" applyFill="1" applyBorder="1" applyProtection="1">
      <protection locked="0"/>
    </xf>
    <xf numFmtId="0" fontId="27" fillId="0" borderId="0" xfId="2" applyFont="1" applyFill="1" applyAlignment="1" applyProtection="1">
      <alignment horizontal="center" wrapText="1"/>
    </xf>
    <xf numFmtId="3" fontId="27" fillId="0" borderId="0" xfId="2" applyNumberFormat="1" applyFont="1" applyFill="1" applyAlignment="1" applyProtection="1">
      <alignment horizontal="center" wrapText="1"/>
    </xf>
    <xf numFmtId="4" fontId="27" fillId="0" borderId="0" xfId="2" applyNumberFormat="1" applyFont="1" applyFill="1" applyAlignment="1" applyProtection="1">
      <alignment horizontal="center" wrapText="1"/>
    </xf>
    <xf numFmtId="166" fontId="27" fillId="0" borderId="0" xfId="2" applyNumberFormat="1" applyFont="1" applyFill="1" applyAlignment="1" applyProtection="1">
      <alignment horizontal="center" wrapText="1"/>
    </xf>
    <xf numFmtId="0" fontId="27" fillId="0" borderId="0" xfId="2" applyFont="1" applyFill="1" applyAlignment="1" applyProtection="1">
      <alignment horizontal="center"/>
    </xf>
    <xf numFmtId="3" fontId="27" fillId="0" borderId="0" xfId="2" applyNumberFormat="1" applyFont="1" applyFill="1" applyAlignment="1" applyProtection="1">
      <alignment horizontal="center"/>
    </xf>
    <xf numFmtId="4" fontId="27" fillId="0" borderId="0" xfId="2" applyNumberFormat="1" applyFont="1" applyFill="1" applyAlignment="1" applyProtection="1">
      <alignment horizontal="center"/>
    </xf>
    <xf numFmtId="166" fontId="27" fillId="0" borderId="0" xfId="2" applyNumberFormat="1" applyFont="1" applyFill="1" applyAlignment="1" applyProtection="1">
      <alignment horizontal="center"/>
    </xf>
    <xf numFmtId="0" fontId="15" fillId="0" borderId="0" xfId="2" quotePrefix="1" applyNumberFormat="1" applyFont="1" applyFill="1" applyAlignment="1" applyProtection="1">
      <alignment vertical="top" wrapText="1"/>
    </xf>
    <xf numFmtId="0" fontId="15" fillId="0" borderId="0" xfId="2" applyNumberFormat="1" applyFont="1" applyFill="1" applyAlignment="1" applyProtection="1">
      <alignment vertical="top" wrapText="1"/>
    </xf>
    <xf numFmtId="0" fontId="23" fillId="0" borderId="0" xfId="4" applyFont="1" applyFill="1" applyBorder="1" applyAlignment="1" applyProtection="1">
      <alignment horizontal="center" vertical="top" wrapText="1"/>
    </xf>
    <xf numFmtId="0" fontId="23" fillId="0" borderId="0" xfId="4" applyFont="1" applyFill="1" applyBorder="1" applyAlignment="1" applyProtection="1">
      <alignment horizontal="center"/>
    </xf>
    <xf numFmtId="3" fontId="23" fillId="0" borderId="0" xfId="4" applyNumberFormat="1" applyFont="1" applyFill="1" applyBorder="1" applyAlignment="1" applyProtection="1">
      <alignment horizontal="center"/>
    </xf>
    <xf numFmtId="4" fontId="23" fillId="0" borderId="0" xfId="4" applyNumberFormat="1" applyFont="1" applyFill="1" applyBorder="1" applyAlignment="1" applyProtection="1">
      <alignment horizontal="center"/>
    </xf>
    <xf numFmtId="166" fontId="23" fillId="0" borderId="0" xfId="4" applyNumberFormat="1" applyFont="1" applyFill="1" applyBorder="1" applyAlignment="1" applyProtection="1">
      <alignment horizontal="center"/>
    </xf>
    <xf numFmtId="0" fontId="16" fillId="0" borderId="0" xfId="4" applyFont="1" applyFill="1" applyBorder="1" applyAlignment="1" applyProtection="1">
      <alignment horizontal="center" vertical="top" wrapText="1"/>
    </xf>
    <xf numFmtId="2" fontId="13" fillId="0" borderId="0" xfId="3" applyNumberFormat="1" applyFill="1" applyAlignment="1" applyProtection="1">
      <alignment horizontal="center"/>
      <protection locked="0"/>
    </xf>
    <xf numFmtId="166" fontId="21" fillId="0" borderId="0" xfId="1" applyNumberFormat="1" applyFont="1" applyFill="1" applyBorder="1" applyAlignment="1" applyProtection="1">
      <alignment horizontal="center"/>
      <protection locked="0"/>
    </xf>
    <xf numFmtId="2" fontId="13" fillId="0" borderId="0" xfId="3" applyNumberFormat="1" applyFont="1" applyFill="1" applyAlignment="1" applyProtection="1">
      <alignment horizontal="center"/>
      <protection locked="0"/>
    </xf>
    <xf numFmtId="166" fontId="13" fillId="0" borderId="0" xfId="1" applyNumberFormat="1" applyFont="1" applyFill="1" applyBorder="1" applyAlignment="1" applyProtection="1">
      <alignment horizontal="center"/>
      <protection locked="0"/>
    </xf>
    <xf numFmtId="4" fontId="13" fillId="0" borderId="0" xfId="1" applyNumberFormat="1" applyFont="1" applyFill="1" applyBorder="1" applyAlignment="1" applyProtection="1">
      <alignment horizontal="center"/>
      <protection locked="0"/>
    </xf>
    <xf numFmtId="4" fontId="21" fillId="0" borderId="0" xfId="2" applyNumberFormat="1" applyFont="1" applyFill="1" applyBorder="1" applyAlignment="1" applyProtection="1">
      <alignment horizontal="center"/>
      <protection locked="0"/>
    </xf>
    <xf numFmtId="4" fontId="13" fillId="0" borderId="0" xfId="2" applyNumberFormat="1" applyFont="1" applyFill="1" applyBorder="1" applyAlignment="1" applyProtection="1">
      <alignment horizontal="center"/>
      <protection locked="0"/>
    </xf>
    <xf numFmtId="166" fontId="21" fillId="0" borderId="0" xfId="2" applyNumberFormat="1" applyFont="1" applyFill="1" applyBorder="1" applyAlignment="1" applyProtection="1">
      <alignment horizontal="center"/>
      <protection locked="0"/>
    </xf>
    <xf numFmtId="0" fontId="13" fillId="0" borderId="0" xfId="2" applyFill="1" applyAlignment="1" applyProtection="1">
      <alignment horizontal="center"/>
      <protection locked="0"/>
    </xf>
    <xf numFmtId="4" fontId="23" fillId="0" borderId="0" xfId="4" applyNumberFormat="1" applyFont="1" applyFill="1" applyBorder="1" applyAlignment="1" applyProtection="1">
      <alignment horizontal="center"/>
      <protection locked="0"/>
    </xf>
    <xf numFmtId="4" fontId="13" fillId="0" borderId="0" xfId="6" applyNumberFormat="1" applyFont="1" applyFill="1" applyBorder="1" applyAlignment="1" applyProtection="1">
      <alignment horizontal="center"/>
      <protection locked="0"/>
    </xf>
    <xf numFmtId="166" fontId="16" fillId="0" borderId="0" xfId="3" applyNumberFormat="1" applyFont="1" applyFill="1" applyBorder="1" applyAlignment="1" applyProtection="1">
      <alignment horizontal="center"/>
      <protection locked="0"/>
    </xf>
    <xf numFmtId="166" fontId="13" fillId="0" borderId="0" xfId="3" applyNumberFormat="1" applyFont="1" applyFill="1" applyBorder="1" applyAlignment="1" applyProtection="1">
      <alignment horizontal="center"/>
      <protection locked="0"/>
    </xf>
    <xf numFmtId="0" fontId="13" fillId="0" borderId="0" xfId="3" applyFont="1" applyFill="1" applyAlignment="1" applyProtection="1">
      <alignment horizontal="center"/>
    </xf>
    <xf numFmtId="3" fontId="13" fillId="0" borderId="0" xfId="3" applyNumberFormat="1" applyFont="1" applyFill="1" applyAlignment="1" applyProtection="1">
      <alignment horizontal="center"/>
    </xf>
    <xf numFmtId="4" fontId="13" fillId="0" borderId="0" xfId="2" applyNumberFormat="1" applyFont="1" applyFill="1" applyBorder="1" applyAlignment="1" applyProtection="1">
      <alignment horizontal="center"/>
    </xf>
    <xf numFmtId="166" fontId="21" fillId="0" borderId="0" xfId="2" applyNumberFormat="1" applyFont="1" applyFill="1" applyBorder="1" applyAlignment="1" applyProtection="1">
      <alignment horizontal="center"/>
    </xf>
    <xf numFmtId="4" fontId="13" fillId="0" borderId="0" xfId="3" applyNumberFormat="1" applyFill="1" applyBorder="1" applyAlignment="1" applyProtection="1">
      <alignment horizontal="center"/>
      <protection locked="0"/>
    </xf>
    <xf numFmtId="0" fontId="21" fillId="0" borderId="0" xfId="1" applyFont="1" applyAlignment="1" applyProtection="1">
      <alignment vertical="top"/>
      <protection locked="0"/>
    </xf>
    <xf numFmtId="40" fontId="21" fillId="0" borderId="0" xfId="1" applyNumberFormat="1" applyFont="1" applyAlignment="1" applyProtection="1">
      <alignment vertical="top"/>
      <protection locked="0"/>
    </xf>
    <xf numFmtId="0" fontId="23" fillId="0" borderId="0" xfId="6" applyFont="1" applyFill="1" applyBorder="1" applyAlignment="1" applyProtection="1">
      <alignment horizontal="center"/>
      <protection locked="0"/>
    </xf>
    <xf numFmtId="166" fontId="23" fillId="0" borderId="0" xfId="2" applyNumberFormat="1" applyFont="1" applyFill="1" applyBorder="1" applyAlignment="1" applyProtection="1">
      <alignment horizontal="center"/>
      <protection locked="0"/>
    </xf>
    <xf numFmtId="166" fontId="23" fillId="0" borderId="12" xfId="2" applyNumberFormat="1" applyFont="1" applyFill="1" applyBorder="1" applyAlignment="1" applyProtection="1">
      <alignment horizontal="center"/>
      <protection locked="0"/>
    </xf>
    <xf numFmtId="0" fontId="17" fillId="0" borderId="0" xfId="1" applyFont="1" applyFill="1" applyBorder="1" applyAlignment="1" applyProtection="1">
      <alignment horizontal="center"/>
      <protection locked="0"/>
    </xf>
    <xf numFmtId="0" fontId="17" fillId="0" borderId="0" xfId="1" applyFont="1" applyFill="1" applyBorder="1" applyAlignment="1" applyProtection="1">
      <alignment horizontal="center" vertical="center"/>
      <protection locked="0"/>
    </xf>
    <xf numFmtId="4" fontId="19" fillId="0" borderId="0" xfId="1" applyNumberFormat="1" applyFont="1" applyFill="1" applyBorder="1" applyAlignment="1" applyProtection="1">
      <alignment horizontal="center" wrapText="1"/>
      <protection locked="0"/>
    </xf>
    <xf numFmtId="4" fontId="19" fillId="0" borderId="0" xfId="1" applyNumberFormat="1" applyFont="1" applyFill="1" applyBorder="1" applyAlignment="1" applyProtection="1">
      <alignment horizontal="center" vertical="center" wrapText="1"/>
      <protection locked="0"/>
    </xf>
    <xf numFmtId="4" fontId="18" fillId="0" borderId="0" xfId="1" applyNumberFormat="1" applyFont="1" applyFill="1" applyBorder="1" applyAlignment="1" applyProtection="1">
      <alignment horizontal="right"/>
      <protection locked="0"/>
    </xf>
    <xf numFmtId="4" fontId="21" fillId="0" borderId="16" xfId="1" applyNumberFormat="1" applyFont="1" applyFill="1" applyBorder="1" applyAlignment="1" applyProtection="1">
      <alignment horizontal="right"/>
      <protection locked="0"/>
    </xf>
    <xf numFmtId="4" fontId="23" fillId="0" borderId="26" xfId="1" applyNumberFormat="1" applyFont="1" applyFill="1" applyBorder="1" applyAlignment="1" applyProtection="1">
      <alignment horizontal="right" vertical="center"/>
      <protection locked="0"/>
    </xf>
    <xf numFmtId="4" fontId="21" fillId="0" borderId="0" xfId="1" applyNumberFormat="1" applyFont="1" applyFill="1" applyBorder="1" applyAlignment="1" applyProtection="1">
      <alignment horizontal="right" vertical="top"/>
      <protection locked="0"/>
    </xf>
    <xf numFmtId="2" fontId="19" fillId="0" borderId="0" xfId="1" applyNumberFormat="1" applyFont="1" applyFill="1" applyBorder="1" applyAlignment="1" applyProtection="1">
      <alignment horizontal="center" vertical="center" wrapText="1"/>
      <protection locked="0"/>
    </xf>
    <xf numFmtId="2" fontId="21" fillId="0" borderId="0" xfId="1" applyNumberFormat="1" applyFont="1" applyFill="1" applyBorder="1" applyAlignment="1" applyProtection="1">
      <alignment horizontal="right"/>
      <protection locked="0"/>
    </xf>
    <xf numFmtId="3" fontId="1" fillId="0" borderId="0" xfId="1" applyNumberFormat="1" applyFont="1" applyFill="1" applyBorder="1" applyAlignment="1" applyProtection="1">
      <alignment horizontal="right" wrapText="1"/>
      <protection locked="0"/>
    </xf>
    <xf numFmtId="2" fontId="21" fillId="0" borderId="0" xfId="1" applyNumberFormat="1" applyFont="1" applyFill="1" applyBorder="1" applyAlignment="1" applyProtection="1">
      <alignment horizontal="right" vertical="top"/>
      <protection locked="0"/>
    </xf>
    <xf numFmtId="4" fontId="23" fillId="0" borderId="0" xfId="1" applyNumberFormat="1" applyFont="1" applyFill="1" applyBorder="1" applyAlignment="1" applyProtection="1">
      <alignment horizontal="right"/>
      <protection locked="0"/>
    </xf>
    <xf numFmtId="2" fontId="23" fillId="0" borderId="0" xfId="1" applyNumberFormat="1" applyFont="1" applyFill="1" applyBorder="1" applyAlignment="1" applyProtection="1">
      <alignment horizontal="right"/>
      <protection locked="0"/>
    </xf>
    <xf numFmtId="4" fontId="43" fillId="0" borderId="0" xfId="1" applyNumberFormat="1" applyFont="1" applyFill="1" applyBorder="1" applyAlignment="1" applyProtection="1">
      <alignment vertical="center"/>
      <protection locked="0"/>
    </xf>
    <xf numFmtId="49" fontId="1" fillId="0" borderId="0" xfId="1" applyNumberFormat="1" applyFont="1" applyFill="1" applyBorder="1" applyAlignment="1" applyProtection="1">
      <alignment horizontal="left" vertical="top" wrapText="1"/>
      <protection hidden="1"/>
    </xf>
    <xf numFmtId="49" fontId="1" fillId="0" borderId="0" xfId="1" applyNumberFormat="1" applyFont="1" applyFill="1" applyBorder="1" applyAlignment="1" applyProtection="1">
      <alignment horizontal="left" vertical="top"/>
      <protection hidden="1"/>
    </xf>
    <xf numFmtId="4" fontId="45" fillId="0" borderId="0" xfId="0" applyNumberFormat="1" applyFont="1" applyFill="1" applyAlignment="1">
      <alignment horizontal="center"/>
    </xf>
    <xf numFmtId="4" fontId="45" fillId="0" borderId="0" xfId="0" applyNumberFormat="1" applyFont="1" applyFill="1" applyAlignment="1">
      <alignment horizontal="right"/>
    </xf>
    <xf numFmtId="4" fontId="45" fillId="0" borderId="0" xfId="0" applyNumberFormat="1" applyFont="1" applyFill="1"/>
    <xf numFmtId="0" fontId="45" fillId="0" borderId="0" xfId="0" applyFont="1" applyFill="1"/>
    <xf numFmtId="0" fontId="45" fillId="0" borderId="0" xfId="0" applyFont="1" applyFill="1" applyAlignment="1">
      <alignment horizontal="center" vertical="top"/>
    </xf>
    <xf numFmtId="0" fontId="46" fillId="0" borderId="0" xfId="0" applyFont="1" applyFill="1" applyAlignment="1">
      <alignment horizontal="center" vertical="top"/>
    </xf>
    <xf numFmtId="0" fontId="3" fillId="0" borderId="0" xfId="0" applyFont="1" applyFill="1" applyAlignment="1">
      <alignment wrapText="1"/>
    </xf>
    <xf numFmtId="0" fontId="3" fillId="0" borderId="0" xfId="0" applyFont="1" applyFill="1"/>
    <xf numFmtId="4" fontId="3" fillId="0" borderId="0" xfId="0" applyNumberFormat="1" applyFont="1" applyFill="1" applyAlignment="1">
      <alignment horizontal="center"/>
    </xf>
    <xf numFmtId="4" fontId="3" fillId="0" borderId="0" xfId="0" applyNumberFormat="1" applyFont="1" applyFill="1" applyAlignment="1">
      <alignment horizontal="right"/>
    </xf>
    <xf numFmtId="4" fontId="3" fillId="0" borderId="0" xfId="0" applyNumberFormat="1" applyFont="1" applyFill="1"/>
    <xf numFmtId="0" fontId="3" fillId="0" borderId="0" xfId="0" applyFont="1" applyFill="1" applyAlignment="1">
      <alignment horizontal="center" vertical="top"/>
    </xf>
    <xf numFmtId="164" fontId="2" fillId="0" borderId="0" xfId="0" applyNumberFormat="1" applyFont="1" applyFill="1" applyAlignment="1">
      <alignment horizontal="center" vertical="top"/>
    </xf>
    <xf numFmtId="4" fontId="2" fillId="0" borderId="0" xfId="0" applyNumberFormat="1" applyFont="1" applyFill="1" applyAlignment="1">
      <alignment wrapText="1"/>
    </xf>
    <xf numFmtId="0" fontId="2" fillId="0" borderId="0" xfId="0" applyFont="1" applyFill="1"/>
    <xf numFmtId="0" fontId="2" fillId="0" borderId="0" xfId="0" applyFont="1" applyFill="1" applyAlignment="1">
      <alignment horizontal="center" vertical="top"/>
    </xf>
    <xf numFmtId="164" fontId="46" fillId="0" borderId="0" xfId="0" applyNumberFormat="1" applyFont="1" applyFill="1" applyAlignment="1">
      <alignment horizontal="center" vertical="top"/>
    </xf>
    <xf numFmtId="0" fontId="3" fillId="0" borderId="0" xfId="0" applyFont="1" applyFill="1" applyAlignment="1">
      <alignment horizontal="center" vertical="top" wrapText="1"/>
    </xf>
    <xf numFmtId="1" fontId="3" fillId="0" borderId="0" xfId="0" applyNumberFormat="1" applyFont="1" applyFill="1" applyAlignment="1">
      <alignment horizontal="center" wrapText="1"/>
    </xf>
    <xf numFmtId="164" fontId="3" fillId="0" borderId="0" xfId="0" applyNumberFormat="1" applyFont="1" applyFill="1" applyAlignment="1">
      <alignment horizontal="center" vertical="top"/>
    </xf>
    <xf numFmtId="168" fontId="47" fillId="0" borderId="0" xfId="0" applyNumberFormat="1" applyFont="1" applyFill="1" applyAlignment="1">
      <alignment horizontal="justify" vertical="top" wrapText="1"/>
    </xf>
    <xf numFmtId="168" fontId="3" fillId="0" borderId="0" xfId="0" applyNumberFormat="1" applyFont="1" applyFill="1"/>
    <xf numFmtId="0" fontId="2" fillId="0" borderId="0" xfId="0" applyFont="1" applyFill="1" applyAlignment="1">
      <alignment horizontal="center" vertical="top" wrapText="1"/>
    </xf>
    <xf numFmtId="0" fontId="47" fillId="0" borderId="0" xfId="0" applyNumberFormat="1" applyFont="1" applyAlignment="1">
      <alignment horizontal="justify" vertical="top" wrapText="1"/>
    </xf>
    <xf numFmtId="0" fontId="46" fillId="0" borderId="0" xfId="0" applyNumberFormat="1" applyFont="1" applyAlignment="1">
      <alignment horizontal="justify" vertical="top" wrapText="1"/>
    </xf>
    <xf numFmtId="0" fontId="46" fillId="0" borderId="0" xfId="0" applyFont="1" applyFill="1"/>
    <xf numFmtId="164" fontId="45" fillId="0" borderId="0" xfId="0" applyNumberFormat="1" applyFont="1" applyFill="1" applyAlignment="1">
      <alignment horizontal="center" vertical="top"/>
    </xf>
    <xf numFmtId="0" fontId="45" fillId="0" borderId="0" xfId="0" applyFont="1" applyFill="1" applyAlignment="1">
      <alignment horizontal="center" vertical="top" wrapText="1"/>
    </xf>
    <xf numFmtId="0" fontId="3" fillId="0" borderId="0" xfId="0" applyFont="1" applyFill="1" applyAlignment="1">
      <alignment horizontal="center"/>
    </xf>
    <xf numFmtId="0" fontId="47" fillId="0" borderId="0" xfId="0" applyFont="1" applyFill="1"/>
    <xf numFmtId="0" fontId="49" fillId="0" borderId="0" xfId="1" applyFont="1" applyAlignment="1">
      <alignment horizontal="justify" vertical="top" wrapText="1"/>
    </xf>
    <xf numFmtId="0" fontId="49" fillId="0" borderId="0" xfId="15" applyFont="1" applyAlignment="1">
      <alignment horizontal="center"/>
    </xf>
    <xf numFmtId="4" fontId="49" fillId="0" borderId="0" xfId="15" applyNumberFormat="1" applyFont="1" applyAlignment="1">
      <alignment horizontal="center"/>
    </xf>
    <xf numFmtId="4" fontId="49" fillId="0" borderId="0" xfId="15" applyNumberFormat="1" applyFont="1" applyAlignment="1">
      <alignment horizontal="right"/>
    </xf>
    <xf numFmtId="4" fontId="49" fillId="0" borderId="0" xfId="15" applyNumberFormat="1" applyFont="1"/>
    <xf numFmtId="4" fontId="50" fillId="0" borderId="0" xfId="15" applyNumberFormat="1" applyFont="1" applyAlignment="1">
      <alignment horizontal="center"/>
    </xf>
    <xf numFmtId="4" fontId="1" fillId="0" borderId="0" xfId="15" applyNumberFormat="1" applyFont="1" applyAlignment="1">
      <alignment horizontal="right"/>
    </xf>
    <xf numFmtId="4" fontId="1" fillId="0" borderId="0" xfId="15" applyNumberFormat="1" applyFont="1"/>
    <xf numFmtId="0" fontId="1" fillId="0" borderId="0" xfId="1" applyFont="1" applyAlignment="1">
      <alignment horizontal="justify" vertical="top" wrapText="1"/>
    </xf>
    <xf numFmtId="4" fontId="51" fillId="0" borderId="0" xfId="15" applyNumberFormat="1" applyFont="1" applyAlignment="1">
      <alignment horizontal="center"/>
    </xf>
    <xf numFmtId="4" fontId="1" fillId="0" borderId="0" xfId="15" applyNumberFormat="1" applyFont="1" applyFill="1" applyAlignment="1">
      <alignment horizontal="center"/>
    </xf>
    <xf numFmtId="0" fontId="1" fillId="0" borderId="0" xfId="3" applyFont="1" applyFill="1" applyAlignment="1" applyProtection="1">
      <alignment horizontal="center" vertical="center"/>
      <protection hidden="1"/>
    </xf>
    <xf numFmtId="0" fontId="1" fillId="0" borderId="0" xfId="3" applyNumberFormat="1" applyFont="1" applyFill="1" applyBorder="1" applyAlignment="1" applyProtection="1">
      <alignment horizontal="center" vertical="center"/>
      <protection hidden="1"/>
    </xf>
    <xf numFmtId="0" fontId="1" fillId="0" borderId="0" xfId="3" applyNumberFormat="1" applyFont="1" applyFill="1" applyAlignment="1" applyProtection="1">
      <alignment horizontal="center" vertical="center"/>
      <protection hidden="1"/>
    </xf>
    <xf numFmtId="0" fontId="1" fillId="0" borderId="0" xfId="3" applyNumberFormat="1" applyFont="1" applyFill="1" applyAlignment="1" applyProtection="1">
      <alignment horizontal="center" vertical="justify"/>
      <protection hidden="1"/>
    </xf>
    <xf numFmtId="0" fontId="1" fillId="0" borderId="0" xfId="2" applyFont="1" applyFill="1" applyAlignment="1">
      <alignment horizontal="justify" vertical="top" wrapText="1"/>
    </xf>
    <xf numFmtId="0" fontId="1" fillId="0" borderId="0" xfId="3" applyFont="1" applyFill="1" applyAlignment="1" applyProtection="1">
      <alignment horizontal="justify" vertical="top" wrapText="1"/>
      <protection hidden="1"/>
    </xf>
    <xf numFmtId="0" fontId="1" fillId="0" borderId="0" xfId="2" applyNumberFormat="1" applyFont="1" applyFill="1" applyAlignment="1" applyProtection="1">
      <alignment horizontal="center" vertical="center"/>
      <protection hidden="1"/>
    </xf>
    <xf numFmtId="16" fontId="1" fillId="0" borderId="0" xfId="2" applyNumberFormat="1" applyFont="1" applyFill="1" applyAlignment="1" applyProtection="1">
      <alignment horizontal="center" vertical="center"/>
      <protection hidden="1"/>
    </xf>
    <xf numFmtId="0" fontId="1" fillId="0" borderId="0" xfId="6" applyFont="1" applyFill="1" applyBorder="1" applyAlignment="1" applyProtection="1">
      <alignment horizontal="center" vertical="center"/>
      <protection hidden="1"/>
    </xf>
    <xf numFmtId="0" fontId="1" fillId="0" borderId="0" xfId="6" applyFont="1" applyFill="1" applyBorder="1" applyAlignment="1" applyProtection="1">
      <alignment horizontal="center"/>
      <protection hidden="1"/>
    </xf>
    <xf numFmtId="2" fontId="13" fillId="0" borderId="0" xfId="13" applyNumberFormat="1" applyFont="1" applyFill="1" applyAlignment="1" applyProtection="1">
      <alignment horizontal="center" vertical="center"/>
      <protection hidden="1"/>
    </xf>
    <xf numFmtId="2" fontId="13" fillId="0" borderId="0" xfId="13" applyNumberFormat="1" applyFill="1" applyAlignment="1" applyProtection="1">
      <alignment horizontal="center" vertical="center"/>
      <protection hidden="1"/>
    </xf>
    <xf numFmtId="0" fontId="14" fillId="0" borderId="0" xfId="3" applyFont="1" applyFill="1" applyBorder="1" applyAlignment="1" applyProtection="1">
      <alignment horizontal="center" vertical="top" wrapText="1"/>
      <protection hidden="1"/>
    </xf>
    <xf numFmtId="0" fontId="16" fillId="0" borderId="0" xfId="3" applyFont="1" applyFill="1" applyBorder="1" applyAlignment="1" applyProtection="1">
      <alignment horizontal="left" vertical="top" wrapText="1"/>
      <protection hidden="1"/>
    </xf>
    <xf numFmtId="0" fontId="1" fillId="0" borderId="0" xfId="15" applyFont="1" applyFill="1" applyAlignment="1">
      <alignment horizontal="justify" vertical="top" wrapText="1"/>
    </xf>
    <xf numFmtId="0" fontId="1" fillId="0" borderId="0" xfId="15" applyFont="1" applyFill="1" applyAlignment="1">
      <alignment horizontal="center"/>
    </xf>
    <xf numFmtId="4" fontId="1" fillId="0" borderId="0" xfId="15" applyNumberFormat="1" applyFont="1" applyFill="1" applyAlignment="1" applyProtection="1">
      <alignment horizontal="right"/>
      <protection locked="0"/>
    </xf>
    <xf numFmtId="0" fontId="23" fillId="0" borderId="13" xfId="1" applyFont="1" applyFill="1" applyBorder="1" applyAlignment="1">
      <alignment horizontal="left"/>
    </xf>
    <xf numFmtId="2" fontId="1" fillId="0" borderId="0" xfId="6" applyNumberFormat="1" applyFont="1" applyFill="1" applyBorder="1" applyAlignment="1" applyProtection="1">
      <alignment horizontal="left" vertical="top"/>
      <protection hidden="1"/>
    </xf>
    <xf numFmtId="2" fontId="13" fillId="0" borderId="0" xfId="3" applyNumberFormat="1" applyFill="1" applyAlignment="1" applyProtection="1">
      <alignment horizontal="left" vertical="top"/>
      <protection hidden="1"/>
    </xf>
    <xf numFmtId="2" fontId="13" fillId="0" borderId="0" xfId="3" applyNumberFormat="1" applyFont="1" applyFill="1" applyAlignment="1" applyProtection="1">
      <alignment horizontal="left" vertical="top"/>
      <protection hidden="1"/>
    </xf>
    <xf numFmtId="0" fontId="23" fillId="0" borderId="0" xfId="1" applyFont="1" applyFill="1" applyAlignment="1">
      <alignment horizontal="left" vertical="top"/>
    </xf>
    <xf numFmtId="0" fontId="2" fillId="0" borderId="3" xfId="1" applyFont="1" applyBorder="1" applyAlignment="1">
      <alignment horizontal="center"/>
    </xf>
    <xf numFmtId="0" fontId="2" fillId="0" borderId="4" xfId="1" applyFont="1" applyBorder="1" applyAlignment="1">
      <alignment horizontal="center"/>
    </xf>
    <xf numFmtId="0" fontId="2" fillId="0" borderId="5" xfId="1" applyFont="1" applyBorder="1" applyAlignment="1">
      <alignment horizontal="center"/>
    </xf>
    <xf numFmtId="0" fontId="2" fillId="0" borderId="6" xfId="1" applyFont="1" applyBorder="1" applyAlignment="1">
      <alignment horizontal="center" vertical="center" wrapText="1"/>
    </xf>
    <xf numFmtId="0" fontId="2" fillId="0" borderId="0" xfId="1" applyFont="1" applyBorder="1" applyAlignment="1">
      <alignment horizontal="center" vertical="center" wrapText="1"/>
    </xf>
    <xf numFmtId="0" fontId="2" fillId="0" borderId="7"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0" xfId="1" applyFont="1" applyBorder="1" applyAlignment="1">
      <alignment horizontal="center" vertical="center" wrapText="1"/>
    </xf>
    <xf numFmtId="0" fontId="2" fillId="0" borderId="11" xfId="1" applyFont="1" applyBorder="1" applyAlignment="1">
      <alignment horizontal="center" vertical="center" wrapText="1"/>
    </xf>
    <xf numFmtId="0" fontId="6" fillId="0" borderId="0" xfId="1" applyFont="1" applyFill="1" applyAlignment="1" applyProtection="1">
      <alignment horizontal="center" wrapText="1"/>
      <protection hidden="1"/>
    </xf>
    <xf numFmtId="0" fontId="35" fillId="0" borderId="0" xfId="1" applyFont="1" applyFill="1" applyAlignment="1" applyProtection="1">
      <alignment horizontal="center" wrapText="1"/>
      <protection hidden="1"/>
    </xf>
    <xf numFmtId="0" fontId="37" fillId="0" borderId="0" xfId="1" applyFont="1" applyFill="1" applyAlignment="1" applyProtection="1">
      <alignment horizontal="center" wrapText="1"/>
      <protection hidden="1"/>
    </xf>
    <xf numFmtId="0" fontId="6" fillId="0" borderId="0" xfId="1" applyFont="1" applyFill="1" applyAlignment="1" applyProtection="1">
      <alignment horizontal="center" vertical="center" wrapText="1"/>
      <protection hidden="1"/>
    </xf>
    <xf numFmtId="4" fontId="7" fillId="0" borderId="0" xfId="1" applyNumberFormat="1" applyFont="1" applyFill="1" applyAlignment="1" applyProtection="1">
      <alignment horizontal="center"/>
      <protection hidden="1"/>
    </xf>
    <xf numFmtId="4" fontId="48" fillId="0" borderId="0" xfId="1" applyNumberFormat="1" applyFont="1" applyFill="1" applyAlignment="1" applyProtection="1">
      <alignment horizontal="center"/>
      <protection hidden="1"/>
    </xf>
    <xf numFmtId="0" fontId="4"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3" fillId="0" borderId="3" xfId="1" applyFont="1" applyBorder="1" applyAlignment="1">
      <alignment horizontal="center" vertical="center" wrapText="1"/>
    </xf>
    <xf numFmtId="0" fontId="1" fillId="0" borderId="4" xfId="1" applyFont="1" applyBorder="1" applyAlignment="1">
      <alignment wrapText="1"/>
    </xf>
    <xf numFmtId="0" fontId="1" fillId="0" borderId="5" xfId="1" applyFont="1" applyBorder="1" applyAlignment="1">
      <alignment wrapText="1"/>
    </xf>
    <xf numFmtId="0" fontId="1" fillId="0" borderId="9" xfId="1" applyFont="1" applyBorder="1" applyAlignment="1">
      <alignment wrapText="1"/>
    </xf>
    <xf numFmtId="0" fontId="1" fillId="0" borderId="10" xfId="1" applyFont="1" applyBorder="1" applyAlignment="1">
      <alignment wrapText="1"/>
    </xf>
    <xf numFmtId="0" fontId="1" fillId="0" borderId="11" xfId="1" applyFont="1" applyBorder="1" applyAlignment="1">
      <alignment wrapText="1"/>
    </xf>
    <xf numFmtId="0" fontId="3" fillId="0" borderId="1" xfId="1" applyFont="1" applyBorder="1" applyAlignment="1">
      <alignment horizontal="center" vertical="center"/>
    </xf>
    <xf numFmtId="0" fontId="3" fillId="0" borderId="2" xfId="1" applyFont="1" applyBorder="1" applyAlignment="1">
      <alignment horizontal="center" vertical="center"/>
    </xf>
    <xf numFmtId="0" fontId="3" fillId="0" borderId="12" xfId="1" applyFont="1" applyBorder="1" applyAlignment="1">
      <alignment horizontal="center" vertical="center"/>
    </xf>
    <xf numFmtId="49" fontId="1" fillId="0" borderId="0" xfId="1" applyNumberFormat="1" applyFont="1" applyFill="1" applyBorder="1" applyAlignment="1" applyProtection="1">
      <alignment horizontal="left" vertical="top" wrapText="1"/>
      <protection hidden="1"/>
    </xf>
    <xf numFmtId="49" fontId="1" fillId="0" borderId="0" xfId="1" applyNumberFormat="1" applyFont="1" applyFill="1" applyBorder="1" applyAlignment="1" applyProtection="1">
      <alignment horizontal="left" vertical="top"/>
      <protection hidden="1"/>
    </xf>
    <xf numFmtId="0" fontId="14" fillId="0" borderId="0" xfId="1" applyFont="1" applyFill="1" applyBorder="1" applyAlignment="1" applyProtection="1">
      <alignment horizontal="left" wrapText="1"/>
      <protection hidden="1"/>
    </xf>
    <xf numFmtId="0" fontId="3" fillId="0" borderId="0" xfId="0" applyFont="1" applyFill="1" applyAlignment="1">
      <alignment horizontal="left" vertical="top" wrapText="1"/>
    </xf>
    <xf numFmtId="0" fontId="45" fillId="0" borderId="0" xfId="0" applyFont="1" applyFill="1" applyAlignment="1">
      <alignment horizontal="center" wrapText="1"/>
    </xf>
    <xf numFmtId="0" fontId="2" fillId="0" borderId="0" xfId="0" applyFont="1" applyFill="1" applyAlignment="1">
      <alignment horizontal="justify" vertical="top" wrapText="1"/>
    </xf>
    <xf numFmtId="0" fontId="47" fillId="0" borderId="0" xfId="0" applyNumberFormat="1" applyFont="1" applyAlignment="1">
      <alignment horizontal="justify" vertical="top" wrapText="1"/>
    </xf>
    <xf numFmtId="0" fontId="2" fillId="0" borderId="0" xfId="0" applyFont="1" applyFill="1" applyAlignment="1">
      <alignment horizontal="left" vertical="top" wrapText="1"/>
    </xf>
    <xf numFmtId="0" fontId="2" fillId="0" borderId="0" xfId="0" applyNumberFormat="1" applyFont="1" applyAlignment="1">
      <alignment horizontal="justify" vertical="top" wrapText="1"/>
    </xf>
    <xf numFmtId="0" fontId="45" fillId="0" borderId="0" xfId="0" applyNumberFormat="1" applyFont="1" applyAlignment="1">
      <alignment horizontal="justify" vertical="top" wrapText="1"/>
    </xf>
    <xf numFmtId="0" fontId="46" fillId="0" borderId="0" xfId="0" applyNumberFormat="1" applyFont="1" applyAlignment="1">
      <alignment horizontal="justify" vertical="top" wrapText="1"/>
    </xf>
    <xf numFmtId="0" fontId="45" fillId="0" borderId="0" xfId="0" applyFont="1" applyFill="1" applyAlignment="1">
      <alignment horizontal="justify" wrapText="1"/>
    </xf>
    <xf numFmtId="0" fontId="23" fillId="0" borderId="3" xfId="1" applyFont="1" applyBorder="1" applyAlignment="1">
      <alignment horizontal="center" shrinkToFit="1"/>
    </xf>
    <xf numFmtId="0" fontId="23" fillId="0" borderId="4" xfId="1" applyFont="1" applyBorder="1" applyAlignment="1">
      <alignment horizontal="center" shrinkToFit="1"/>
    </xf>
    <xf numFmtId="0" fontId="23" fillId="0" borderId="5" xfId="1" applyFont="1" applyBorder="1" applyAlignment="1">
      <alignment horizontal="center" shrinkToFit="1"/>
    </xf>
    <xf numFmtId="0" fontId="1" fillId="0" borderId="6" xfId="1" applyFont="1" applyBorder="1" applyAlignment="1">
      <alignment horizontal="center"/>
    </xf>
    <xf numFmtId="0" fontId="1" fillId="0" borderId="0" xfId="1" applyFont="1" applyBorder="1" applyAlignment="1">
      <alignment horizontal="center"/>
    </xf>
    <xf numFmtId="0" fontId="1" fillId="0" borderId="7" xfId="1" applyFont="1" applyBorder="1" applyAlignment="1">
      <alignment horizontal="center"/>
    </xf>
    <xf numFmtId="0" fontId="1" fillId="0" borderId="9" xfId="1" applyFont="1" applyBorder="1" applyAlignment="1">
      <alignment horizontal="center" vertical="center"/>
    </xf>
    <xf numFmtId="0" fontId="1" fillId="0" borderId="10" xfId="1" applyFont="1" applyBorder="1" applyAlignment="1">
      <alignment horizontal="center" vertical="center"/>
    </xf>
    <xf numFmtId="0" fontId="1" fillId="0" borderId="11" xfId="1" applyFont="1" applyBorder="1" applyAlignment="1">
      <alignment horizontal="center" vertical="center"/>
    </xf>
    <xf numFmtId="0" fontId="17" fillId="0" borderId="17" xfId="1" applyFont="1" applyBorder="1" applyAlignment="1" applyProtection="1">
      <alignment horizontal="center"/>
      <protection hidden="1"/>
    </xf>
    <xf numFmtId="0" fontId="17" fillId="0" borderId="18" xfId="1" applyFont="1" applyBorder="1" applyAlignment="1" applyProtection="1">
      <alignment horizontal="center"/>
      <protection hidden="1"/>
    </xf>
    <xf numFmtId="0" fontId="17" fillId="0" borderId="19" xfId="1" applyFont="1" applyBorder="1" applyAlignment="1" applyProtection="1">
      <alignment horizontal="center"/>
      <protection hidden="1"/>
    </xf>
    <xf numFmtId="0" fontId="17" fillId="0" borderId="21" xfId="1" applyFont="1" applyBorder="1" applyAlignment="1" applyProtection="1">
      <alignment horizontal="center" vertical="center" wrapText="1"/>
      <protection hidden="1"/>
    </xf>
    <xf numFmtId="3" fontId="17" fillId="0" borderId="21" xfId="1" applyNumberFormat="1" applyFont="1" applyBorder="1" applyAlignment="1" applyProtection="1">
      <alignment horizontal="center" vertical="center" wrapText="1"/>
      <protection hidden="1"/>
    </xf>
    <xf numFmtId="0" fontId="17" fillId="0" borderId="22" xfId="1" applyFont="1" applyBorder="1" applyAlignment="1" applyProtection="1">
      <alignment horizontal="center" vertical="center" wrapText="1"/>
      <protection hidden="1"/>
    </xf>
    <xf numFmtId="49" fontId="19" fillId="0" borderId="23" xfId="1" applyNumberFormat="1" applyFont="1" applyFill="1" applyBorder="1" applyAlignment="1" applyProtection="1">
      <alignment horizontal="center" vertical="center" wrapText="1"/>
      <protection hidden="1"/>
    </xf>
    <xf numFmtId="49" fontId="19" fillId="0" borderId="24" xfId="1" applyNumberFormat="1" applyFont="1" applyFill="1" applyBorder="1" applyAlignment="1" applyProtection="1">
      <alignment horizontal="center" vertical="center" wrapText="1"/>
      <protection hidden="1"/>
    </xf>
    <xf numFmtId="4" fontId="12" fillId="0" borderId="0" xfId="1" applyNumberFormat="1" applyFont="1" applyFill="1" applyBorder="1" applyAlignment="1" applyProtection="1">
      <alignment horizontal="right"/>
      <protection hidden="1"/>
    </xf>
    <xf numFmtId="0" fontId="12" fillId="0" borderId="0" xfId="1" applyFont="1" applyBorder="1" applyAlignment="1" applyProtection="1">
      <alignment horizontal="center" vertical="center"/>
      <protection hidden="1"/>
    </xf>
    <xf numFmtId="0" fontId="14" fillId="0" borderId="0" xfId="1" applyFont="1" applyBorder="1" applyAlignment="1" applyProtection="1">
      <alignment horizontal="center"/>
      <protection hidden="1"/>
    </xf>
    <xf numFmtId="0" fontId="15" fillId="0" borderId="0" xfId="1" applyFont="1" applyFill="1" applyBorder="1" applyAlignment="1" applyProtection="1">
      <alignment horizontal="justify"/>
      <protection hidden="1"/>
    </xf>
    <xf numFmtId="0" fontId="16" fillId="0" borderId="0" xfId="1" applyFont="1" applyBorder="1" applyAlignment="1" applyProtection="1">
      <alignment horizontal="center"/>
      <protection hidden="1"/>
    </xf>
    <xf numFmtId="0" fontId="15" fillId="0" borderId="0" xfId="1" applyFont="1" applyBorder="1" applyAlignment="1" applyProtection="1">
      <alignment horizontal="justify"/>
      <protection hidden="1"/>
    </xf>
    <xf numFmtId="0" fontId="23" fillId="0" borderId="1" xfId="6" applyFont="1" applyFill="1" applyBorder="1" applyAlignment="1" applyProtection="1">
      <alignment horizontal="right"/>
      <protection hidden="1"/>
    </xf>
    <xf numFmtId="0" fontId="23" fillId="0" borderId="2" xfId="6" applyFont="1" applyFill="1" applyBorder="1" applyAlignment="1" applyProtection="1">
      <alignment horizontal="right"/>
      <protection hidden="1"/>
    </xf>
    <xf numFmtId="0" fontId="15" fillId="0" borderId="0" xfId="2" applyFont="1" applyFill="1" applyAlignment="1" applyProtection="1">
      <alignment horizontal="center"/>
    </xf>
    <xf numFmtId="0" fontId="27" fillId="0" borderId="0" xfId="2" applyFont="1" applyFill="1" applyAlignment="1" applyProtection="1">
      <alignment horizontal="center"/>
      <protection hidden="1"/>
    </xf>
    <xf numFmtId="0" fontId="27" fillId="0" borderId="0" xfId="2" applyFont="1" applyFill="1" applyAlignment="1" applyProtection="1">
      <alignment horizontal="center"/>
    </xf>
    <xf numFmtId="0" fontId="27" fillId="0" borderId="0" xfId="2" applyFont="1" applyFill="1" applyBorder="1" applyAlignment="1" applyProtection="1">
      <alignment horizontal="center"/>
    </xf>
    <xf numFmtId="0" fontId="13" fillId="0" borderId="0" xfId="2" applyFont="1" applyFill="1" applyAlignment="1" applyProtection="1">
      <alignment horizontal="left" vertical="justify"/>
    </xf>
    <xf numFmtId="0" fontId="27" fillId="0" borderId="0" xfId="3" applyFont="1" applyFill="1" applyAlignment="1" applyProtection="1">
      <alignment horizontal="left" vertical="justify"/>
      <protection hidden="1"/>
    </xf>
    <xf numFmtId="0" fontId="16" fillId="0" borderId="0" xfId="3" applyFont="1" applyFill="1" applyBorder="1" applyAlignment="1" applyProtection="1">
      <alignment horizontal="right" vertical="center"/>
      <protection hidden="1"/>
    </xf>
  </cellXfs>
  <cellStyles count="17">
    <cellStyle name="Excel Built-in Normal" xfId="16"/>
    <cellStyle name="Normal 10" xfId="2"/>
    <cellStyle name="Normal 18 3 2" xfId="8"/>
    <cellStyle name="Normal 19 2 2" xfId="9"/>
    <cellStyle name="Normal 2" xfId="1"/>
    <cellStyle name="Normal 2 10 15" xfId="12"/>
    <cellStyle name="Normal 2 16 19" xfId="4"/>
    <cellStyle name="Normal 2 2" xfId="14"/>
    <cellStyle name="Normal 20 10" xfId="5"/>
    <cellStyle name="Normal 20 2" xfId="7"/>
    <cellStyle name="Normal 26" xfId="6"/>
    <cellStyle name="Normal 26 10" xfId="11"/>
    <cellStyle name="Normal 27" xfId="3"/>
    <cellStyle name="Normal 28" xfId="13"/>
    <cellStyle name="Normal 8 10 2" xfId="10"/>
    <cellStyle name="Normalno" xfId="0" builtinId="0"/>
    <cellStyle name="Normalno 2" xfId="15"/>
  </cellStyles>
  <dxfs count="72">
    <dxf>
      <font>
        <color theme="0"/>
      </font>
    </dxf>
    <dxf>
      <font>
        <color theme="0"/>
      </font>
    </dxf>
    <dxf>
      <font>
        <color theme="0"/>
      </font>
    </dxf>
    <dxf>
      <font>
        <color theme="0"/>
      </font>
    </dxf>
    <dxf>
      <fill>
        <patternFill patternType="none">
          <bgColor indexed="65"/>
        </patternFill>
      </fill>
    </dxf>
    <dxf>
      <fill>
        <patternFill>
          <bgColor theme="1"/>
        </patternFill>
      </fill>
    </dxf>
    <dxf>
      <fill>
        <patternFill patternType="none">
          <bgColor indexed="65"/>
        </patternFill>
      </fill>
    </dxf>
    <dxf>
      <font>
        <condense val="0"/>
        <extend val="0"/>
        <color rgb="FF9C0006"/>
      </font>
      <fill>
        <patternFill>
          <bgColor rgb="FFFFC7CE"/>
        </patternFill>
      </fill>
    </dxf>
    <dxf>
      <font>
        <color theme="0"/>
      </font>
    </dxf>
    <dxf>
      <font>
        <color theme="0"/>
      </font>
    </dxf>
    <dxf>
      <fill>
        <patternFill patternType="none">
          <bgColor indexed="65"/>
        </patternFill>
      </fill>
    </dxf>
    <dxf>
      <fill>
        <patternFill>
          <bgColor theme="1"/>
        </patternFill>
      </fill>
    </dxf>
    <dxf>
      <fill>
        <patternFill patternType="none">
          <bgColor indexed="65"/>
        </patternFill>
      </fill>
    </dxf>
    <dxf>
      <font>
        <condense val="0"/>
        <extend val="0"/>
        <color rgb="FF9C0006"/>
      </font>
      <fill>
        <patternFill>
          <bgColor rgb="FFFFC7CE"/>
        </patternFill>
      </fill>
    </dxf>
    <dxf>
      <font>
        <color theme="0"/>
      </font>
    </dxf>
    <dxf>
      <font>
        <color theme="0"/>
      </font>
    </dxf>
    <dxf>
      <fill>
        <patternFill patternType="none">
          <bgColor indexed="65"/>
        </patternFill>
      </fill>
    </dxf>
    <dxf>
      <fill>
        <patternFill>
          <bgColor theme="1"/>
        </patternFill>
      </fill>
    </dxf>
    <dxf>
      <fill>
        <patternFill patternType="none">
          <bgColor indexed="65"/>
        </patternFill>
      </fill>
    </dxf>
    <dxf>
      <fill>
        <patternFill patternType="none">
          <bgColor indexed="65"/>
        </patternFill>
      </fill>
    </dxf>
    <dxf>
      <fill>
        <patternFill>
          <bgColor theme="1"/>
        </patternFill>
      </fill>
    </dxf>
    <dxf>
      <fill>
        <patternFill patternType="none">
          <bgColor indexed="65"/>
        </patternFill>
      </fill>
    </dxf>
    <dxf>
      <font>
        <color theme="0"/>
      </font>
    </dxf>
    <dxf>
      <font>
        <color theme="0"/>
      </font>
    </dxf>
    <dxf>
      <font>
        <color theme="0"/>
      </font>
    </dxf>
    <dxf>
      <font>
        <condense val="0"/>
        <extend val="0"/>
        <color rgb="FF9C0006"/>
      </font>
      <fill>
        <patternFill>
          <bgColor rgb="FFFFC7CE"/>
        </patternFill>
      </fill>
    </dxf>
    <dxf>
      <font>
        <color theme="0"/>
      </font>
    </dxf>
    <dxf>
      <font>
        <color theme="0"/>
      </font>
    </dxf>
    <dxf>
      <fill>
        <patternFill patternType="none">
          <bgColor indexed="65"/>
        </patternFill>
      </fill>
    </dxf>
    <dxf>
      <fill>
        <patternFill>
          <bgColor theme="1"/>
        </patternFill>
      </fill>
    </dxf>
    <dxf>
      <fill>
        <patternFill patternType="none">
          <bgColor indexed="6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2</xdr:col>
      <xdr:colOff>323850</xdr:colOff>
      <xdr:row>0</xdr:row>
      <xdr:rowOff>381000</xdr:rowOff>
    </xdr:to>
    <xdr:pic>
      <xdr:nvPicPr>
        <xdr:cNvPr id="2" name="Picture 1" descr="EPS logo - mali TRANSP 100">
          <a:extLst>
            <a:ext uri="{FF2B5EF4-FFF2-40B4-BE49-F238E27FC236}">
              <a16:creationId xmlns=""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7429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G49"/>
  <sheetViews>
    <sheetView showZeros="0" view="pageBreakPreview" zoomScaleSheetLayoutView="100" workbookViewId="0">
      <pane ySplit="3" topLeftCell="A4" activePane="bottomLeft" state="frozen"/>
      <selection activeCell="G39" sqref="G39"/>
      <selection pane="bottomLeft" activeCell="E36" sqref="E36"/>
    </sheetView>
  </sheetViews>
  <sheetFormatPr defaultRowHeight="12.75" x14ac:dyDescent="0.2"/>
  <cols>
    <col min="1" max="1" width="4.85546875" style="10" bestFit="1" customWidth="1"/>
    <col min="2" max="2" width="3.140625" style="11" bestFit="1" customWidth="1"/>
    <col min="3" max="3" width="43.85546875" style="12" customWidth="1"/>
    <col min="4" max="4" width="9" style="13" customWidth="1"/>
    <col min="5" max="5" width="11.140625" style="14" customWidth="1"/>
    <col min="6" max="6" width="10.7109375" style="15" customWidth="1"/>
    <col min="7" max="7" width="14.42578125" style="16" bestFit="1" customWidth="1"/>
    <col min="8" max="8" width="12.7109375" style="13" bestFit="1" customWidth="1"/>
    <col min="9" max="16384" width="9.140625" style="13"/>
  </cols>
  <sheetData>
    <row r="1" spans="1:7" s="5" customFormat="1" ht="12.75" customHeight="1" x14ac:dyDescent="0.2">
      <c r="A1" s="670" t="s">
        <v>0</v>
      </c>
      <c r="B1" s="671"/>
      <c r="C1" s="671"/>
      <c r="D1" s="671"/>
      <c r="E1" s="671"/>
      <c r="F1" s="672"/>
      <c r="G1" s="4"/>
    </row>
    <row r="2" spans="1:7" s="5" customFormat="1" ht="12.75" customHeight="1" x14ac:dyDescent="0.2">
      <c r="A2" s="673" t="s">
        <v>456</v>
      </c>
      <c r="B2" s="674"/>
      <c r="C2" s="674"/>
      <c r="D2" s="674"/>
      <c r="E2" s="674"/>
      <c r="F2" s="675"/>
      <c r="G2" s="6" t="s">
        <v>449</v>
      </c>
    </row>
    <row r="3" spans="1:7" s="5" customFormat="1" x14ac:dyDescent="0.2">
      <c r="A3" s="676"/>
      <c r="B3" s="677"/>
      <c r="C3" s="677"/>
      <c r="D3" s="677"/>
      <c r="E3" s="677"/>
      <c r="F3" s="678"/>
      <c r="G3" s="7" t="s">
        <v>4</v>
      </c>
    </row>
    <row r="23" spans="1:7" x14ac:dyDescent="0.2">
      <c r="A23" s="486"/>
      <c r="B23" s="487"/>
      <c r="C23" s="488"/>
      <c r="D23" s="489"/>
      <c r="E23" s="490"/>
      <c r="F23" s="491"/>
      <c r="G23" s="492"/>
    </row>
    <row r="24" spans="1:7" ht="20.25" x14ac:dyDescent="0.3">
      <c r="A24" s="454"/>
      <c r="B24" s="455"/>
      <c r="C24" s="680"/>
      <c r="D24" s="681"/>
      <c r="E24" s="681"/>
      <c r="F24" s="681"/>
      <c r="G24" s="456"/>
    </row>
    <row r="25" spans="1:7" x14ac:dyDescent="0.2">
      <c r="A25" s="454"/>
      <c r="B25" s="455"/>
      <c r="C25" s="457"/>
      <c r="D25" s="458"/>
      <c r="E25" s="459"/>
      <c r="F25" s="460"/>
      <c r="G25" s="456"/>
    </row>
    <row r="26" spans="1:7" x14ac:dyDescent="0.2">
      <c r="A26" s="454"/>
      <c r="B26" s="455"/>
      <c r="C26" s="457"/>
      <c r="D26" s="458"/>
      <c r="E26" s="459"/>
      <c r="F26" s="460"/>
      <c r="G26" s="456"/>
    </row>
    <row r="27" spans="1:7" x14ac:dyDescent="0.2">
      <c r="A27" s="454"/>
      <c r="B27" s="455"/>
      <c r="C27" s="457"/>
      <c r="D27" s="458"/>
      <c r="E27" s="459"/>
      <c r="F27" s="460"/>
      <c r="G27" s="456"/>
    </row>
    <row r="28" spans="1:7" s="8" customFormat="1" ht="20.25" x14ac:dyDescent="0.3">
      <c r="A28" s="461"/>
      <c r="B28" s="462"/>
      <c r="C28" s="679"/>
      <c r="D28" s="679"/>
      <c r="E28" s="679"/>
      <c r="F28" s="679"/>
      <c r="G28" s="463"/>
    </row>
    <row r="29" spans="1:7" s="8" customFormat="1" ht="39.75" customHeight="1" x14ac:dyDescent="0.3">
      <c r="A29" s="461"/>
      <c r="B29" s="462"/>
      <c r="C29" s="679"/>
      <c r="D29" s="679"/>
      <c r="E29" s="679"/>
      <c r="F29" s="679"/>
      <c r="G29" s="463"/>
    </row>
    <row r="30" spans="1:7" s="9" customFormat="1" ht="45.75" customHeight="1" x14ac:dyDescent="0.3">
      <c r="A30" s="464"/>
      <c r="B30" s="465"/>
      <c r="C30" s="682" t="s">
        <v>984</v>
      </c>
      <c r="D30" s="682"/>
      <c r="E30" s="682"/>
      <c r="F30" s="682"/>
      <c r="G30" s="466"/>
    </row>
    <row r="31" spans="1:7" s="9" customFormat="1" ht="20.25" x14ac:dyDescent="0.3">
      <c r="A31" s="464"/>
      <c r="B31" s="465"/>
      <c r="C31" s="679" t="s">
        <v>373</v>
      </c>
      <c r="D31" s="679"/>
      <c r="E31" s="679"/>
      <c r="F31" s="679"/>
      <c r="G31" s="466"/>
    </row>
    <row r="32" spans="1:7" s="9" customFormat="1" ht="20.25" x14ac:dyDescent="0.3">
      <c r="A32" s="464"/>
      <c r="B32" s="465"/>
      <c r="C32" s="679" t="s">
        <v>374</v>
      </c>
      <c r="D32" s="679"/>
      <c r="E32" s="679"/>
      <c r="F32" s="679"/>
      <c r="G32" s="466"/>
    </row>
    <row r="33" spans="1:7" s="9" customFormat="1" ht="20.25" x14ac:dyDescent="0.3">
      <c r="A33" s="464"/>
      <c r="B33" s="465"/>
      <c r="C33" s="679" t="s">
        <v>375</v>
      </c>
      <c r="D33" s="679"/>
      <c r="E33" s="679"/>
      <c r="F33" s="679"/>
      <c r="G33" s="466"/>
    </row>
    <row r="34" spans="1:7" x14ac:dyDescent="0.2">
      <c r="A34" s="454"/>
      <c r="B34" s="455"/>
      <c r="C34" s="457"/>
      <c r="D34" s="458"/>
      <c r="E34" s="459"/>
      <c r="F34" s="460"/>
      <c r="G34" s="456"/>
    </row>
    <row r="35" spans="1:7" x14ac:dyDescent="0.2">
      <c r="A35" s="454"/>
      <c r="B35" s="455"/>
      <c r="C35" s="457"/>
      <c r="D35" s="458"/>
      <c r="E35" s="459"/>
      <c r="F35" s="460"/>
      <c r="G35" s="456"/>
    </row>
    <row r="36" spans="1:7" x14ac:dyDescent="0.2">
      <c r="A36" s="454"/>
      <c r="B36" s="455"/>
      <c r="C36" s="457"/>
      <c r="D36" s="458"/>
      <c r="E36" s="459"/>
      <c r="F36" s="460"/>
      <c r="G36" s="456"/>
    </row>
    <row r="37" spans="1:7" x14ac:dyDescent="0.2">
      <c r="A37" s="454"/>
      <c r="B37" s="455"/>
      <c r="C37" s="457"/>
      <c r="D37" s="458"/>
      <c r="E37" s="467"/>
      <c r="F37" s="460"/>
      <c r="G37" s="456"/>
    </row>
    <row r="38" spans="1:7" x14ac:dyDescent="0.2">
      <c r="A38" s="454"/>
      <c r="B38" s="455"/>
      <c r="C38" s="457"/>
      <c r="D38" s="458"/>
      <c r="E38" s="459"/>
      <c r="F38" s="460"/>
      <c r="G38" s="456"/>
    </row>
    <row r="39" spans="1:7" x14ac:dyDescent="0.2">
      <c r="A39" s="454"/>
      <c r="B39" s="455"/>
      <c r="C39" s="457"/>
      <c r="D39" s="458"/>
      <c r="E39" s="459"/>
      <c r="F39" s="460"/>
      <c r="G39" s="456"/>
    </row>
    <row r="40" spans="1:7" x14ac:dyDescent="0.2">
      <c r="A40" s="454"/>
      <c r="B40" s="455"/>
      <c r="C40" s="457"/>
      <c r="D40" s="458"/>
      <c r="E40" s="459"/>
      <c r="F40" s="460"/>
      <c r="G40" s="456"/>
    </row>
    <row r="41" spans="1:7" x14ac:dyDescent="0.2">
      <c r="A41" s="454"/>
      <c r="B41" s="455"/>
      <c r="C41" s="457"/>
      <c r="D41" s="458"/>
      <c r="E41" s="459"/>
      <c r="F41" s="460"/>
      <c r="G41" s="456"/>
    </row>
    <row r="42" spans="1:7" x14ac:dyDescent="0.2">
      <c r="A42" s="454"/>
      <c r="B42" s="455"/>
      <c r="C42" s="457"/>
      <c r="D42" s="458"/>
      <c r="E42" s="459"/>
      <c r="F42" s="460"/>
      <c r="G42" s="456"/>
    </row>
    <row r="43" spans="1:7" x14ac:dyDescent="0.2">
      <c r="A43" s="454"/>
      <c r="B43" s="455"/>
      <c r="C43" s="457"/>
      <c r="D43" s="458"/>
      <c r="E43" s="459"/>
      <c r="F43" s="460"/>
      <c r="G43" s="456"/>
    </row>
    <row r="44" spans="1:7" ht="15.75" x14ac:dyDescent="0.25">
      <c r="A44" s="454"/>
      <c r="B44" s="455"/>
      <c r="C44" s="457"/>
      <c r="D44" s="458"/>
      <c r="E44" s="684" t="s">
        <v>899</v>
      </c>
      <c r="F44" s="684"/>
      <c r="G44" s="684"/>
    </row>
    <row r="45" spans="1:7" ht="15.75" x14ac:dyDescent="0.25">
      <c r="A45" s="454"/>
      <c r="B45" s="455"/>
      <c r="C45" s="457"/>
      <c r="D45" s="458"/>
      <c r="E45" s="683" t="s">
        <v>898</v>
      </c>
      <c r="F45" s="683"/>
      <c r="G45" s="683"/>
    </row>
    <row r="46" spans="1:7" x14ac:dyDescent="0.2">
      <c r="A46" s="454"/>
      <c r="B46" s="455"/>
      <c r="C46" s="457"/>
      <c r="D46" s="458"/>
      <c r="E46" s="459"/>
      <c r="F46" s="460"/>
      <c r="G46" s="456"/>
    </row>
    <row r="47" spans="1:7" x14ac:dyDescent="0.2">
      <c r="A47" s="454"/>
      <c r="B47" s="455"/>
      <c r="C47" s="457"/>
      <c r="D47" s="458"/>
      <c r="E47" s="459"/>
      <c r="F47" s="460"/>
      <c r="G47" s="456"/>
    </row>
    <row r="48" spans="1:7" s="8" customFormat="1" ht="20.25" x14ac:dyDescent="0.3">
      <c r="A48" s="461"/>
      <c r="B48" s="462"/>
      <c r="C48" s="679" t="s">
        <v>457</v>
      </c>
      <c r="D48" s="679"/>
      <c r="E48" s="679"/>
      <c r="F48" s="679"/>
      <c r="G48" s="463"/>
    </row>
    <row r="49" spans="1:7" x14ac:dyDescent="0.2">
      <c r="A49" s="454"/>
      <c r="B49" s="455"/>
      <c r="C49" s="457"/>
      <c r="D49" s="458"/>
      <c r="E49" s="459"/>
      <c r="F49" s="460"/>
      <c r="G49" s="456"/>
    </row>
  </sheetData>
  <mergeCells count="12">
    <mergeCell ref="A1:F1"/>
    <mergeCell ref="A2:F3"/>
    <mergeCell ref="C48:F48"/>
    <mergeCell ref="C24:F24"/>
    <mergeCell ref="C28:F28"/>
    <mergeCell ref="C29:F29"/>
    <mergeCell ref="C30:F30"/>
    <mergeCell ref="C31:F31"/>
    <mergeCell ref="C32:F32"/>
    <mergeCell ref="C33:F33"/>
    <mergeCell ref="E45:G45"/>
    <mergeCell ref="E44:G44"/>
  </mergeCells>
  <printOptions horizontalCentered="1"/>
  <pageMargins left="0.70866141732283472" right="0.19685039370078741" top="0.74803149606299213" bottom="0.74803149606299213" header="0.31496062992125984" footer="0.31496062992125984"/>
  <pageSetup paperSize="9" scale="97" firstPageNumber="50" fitToHeight="0"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H20"/>
  <sheetViews>
    <sheetView showZeros="0" tabSelected="1" view="pageBreakPreview" zoomScaleNormal="115" zoomScaleSheetLayoutView="100" workbookViewId="0">
      <pane ySplit="6" topLeftCell="A7" activePane="bottomLeft" state="frozen"/>
      <selection activeCell="H82" sqref="H82"/>
      <selection pane="bottomLeft" activeCell="C43" sqref="C43"/>
    </sheetView>
  </sheetViews>
  <sheetFormatPr defaultRowHeight="12.75" x14ac:dyDescent="0.2"/>
  <cols>
    <col min="1" max="1" width="5.7109375" style="13" customWidth="1"/>
    <col min="2" max="2" width="4.7109375" style="11" customWidth="1"/>
    <col min="3" max="3" width="43.85546875" style="12" customWidth="1"/>
    <col min="4" max="4" width="9" style="13" customWidth="1"/>
    <col min="5" max="5" width="11.140625" style="14" customWidth="1"/>
    <col min="6" max="6" width="10.7109375" style="15" customWidth="1"/>
    <col min="7" max="7" width="14.42578125" style="16" customWidth="1"/>
    <col min="8" max="8" width="19" style="13" customWidth="1"/>
    <col min="9" max="16384" width="9.140625" style="13"/>
  </cols>
  <sheetData>
    <row r="1" spans="1:7" s="5" customFormat="1" ht="12.75" customHeight="1" x14ac:dyDescent="0.2">
      <c r="A1" s="1" t="s">
        <v>0</v>
      </c>
      <c r="B1" s="2"/>
      <c r="C1" s="3"/>
      <c r="D1" s="685" t="s">
        <v>1</v>
      </c>
      <c r="E1" s="686"/>
      <c r="F1" s="687"/>
      <c r="G1" s="4"/>
    </row>
    <row r="2" spans="1:7" s="5" customFormat="1" ht="12.75" customHeight="1" x14ac:dyDescent="0.2">
      <c r="A2" s="688" t="s">
        <v>369</v>
      </c>
      <c r="B2" s="689"/>
      <c r="C2" s="690"/>
      <c r="D2" s="673"/>
      <c r="E2" s="674"/>
      <c r="F2" s="675"/>
      <c r="G2" s="6"/>
    </row>
    <row r="3" spans="1:7" s="5" customFormat="1" x14ac:dyDescent="0.2">
      <c r="A3" s="691"/>
      <c r="B3" s="692"/>
      <c r="C3" s="693"/>
      <c r="D3" s="694" t="s">
        <v>3</v>
      </c>
      <c r="E3" s="695"/>
      <c r="F3" s="696"/>
      <c r="G3" s="7" t="s">
        <v>4</v>
      </c>
    </row>
    <row r="6" spans="1:7" ht="13.5" thickBot="1" x14ac:dyDescent="0.25">
      <c r="A6" s="17" t="s">
        <v>6</v>
      </c>
      <c r="B6" s="21"/>
      <c r="C6" s="22" t="s">
        <v>7</v>
      </c>
      <c r="D6" s="17"/>
      <c r="E6" s="18"/>
      <c r="F6" s="19"/>
      <c r="G6" s="23" t="s">
        <v>11</v>
      </c>
    </row>
    <row r="7" spans="1:7" ht="14.25" thickTop="1" thickBot="1" x14ac:dyDescent="0.25">
      <c r="A7" s="272"/>
      <c r="B7" s="273"/>
      <c r="C7" s="274"/>
      <c r="D7" s="275"/>
      <c r="E7" s="276"/>
      <c r="F7" s="277"/>
      <c r="G7" s="278"/>
    </row>
    <row r="8" spans="1:7" s="25" customFormat="1" ht="17.25" thickTop="1" thickBot="1" x14ac:dyDescent="0.3">
      <c r="A8" s="528"/>
      <c r="B8" s="529"/>
      <c r="C8" s="530"/>
      <c r="D8" s="531"/>
      <c r="E8" s="532"/>
      <c r="F8" s="482"/>
      <c r="G8" s="483"/>
    </row>
    <row r="9" spans="1:7" s="25" customFormat="1" ht="17.25" thickTop="1" thickBot="1" x14ac:dyDescent="0.3">
      <c r="A9" s="493"/>
      <c r="B9" s="494"/>
      <c r="C9" s="495" t="s">
        <v>455</v>
      </c>
      <c r="D9" s="496"/>
      <c r="E9" s="497"/>
      <c r="F9" s="468"/>
      <c r="G9" s="469"/>
    </row>
    <row r="10" spans="1:7" s="25" customFormat="1" ht="16.5" thickTop="1" x14ac:dyDescent="0.25">
      <c r="A10" s="498"/>
      <c r="B10" s="499"/>
      <c r="C10" s="500" t="s">
        <v>15</v>
      </c>
      <c r="D10" s="501"/>
      <c r="E10" s="502"/>
      <c r="F10" s="470"/>
      <c r="G10" s="471"/>
    </row>
    <row r="11" spans="1:7" s="26" customFormat="1" ht="8.25" x14ac:dyDescent="0.15">
      <c r="A11" s="503"/>
      <c r="B11" s="504"/>
      <c r="C11" s="505"/>
      <c r="D11" s="505"/>
      <c r="E11" s="506"/>
      <c r="F11" s="472"/>
      <c r="G11" s="473"/>
    </row>
    <row r="12" spans="1:7" s="26" customFormat="1" ht="16.5" x14ac:dyDescent="0.3">
      <c r="A12" s="503"/>
      <c r="B12" s="508" t="s">
        <v>16</v>
      </c>
      <c r="C12" s="509" t="s">
        <v>981</v>
      </c>
      <c r="D12" s="509"/>
      <c r="E12" s="510"/>
      <c r="F12" s="474"/>
      <c r="G12" s="475">
        <f>'RESTAURATORSKI RADOVI'!G29</f>
        <v>0</v>
      </c>
    </row>
    <row r="13" spans="1:7" s="27" customFormat="1" ht="16.5" x14ac:dyDescent="0.3">
      <c r="A13" s="507"/>
      <c r="B13" s="508" t="s">
        <v>17</v>
      </c>
      <c r="C13" s="509" t="s">
        <v>450</v>
      </c>
      <c r="D13" s="509"/>
      <c r="E13" s="510"/>
      <c r="F13" s="474"/>
      <c r="G13" s="475">
        <f>'GRAĐEVINSKO OBRTNICKI_O'!G281</f>
        <v>0</v>
      </c>
    </row>
    <row r="14" spans="1:7" s="27" customFormat="1" ht="36" customHeight="1" x14ac:dyDescent="0.3">
      <c r="A14" s="507"/>
      <c r="B14" s="508" t="s">
        <v>452</v>
      </c>
      <c r="C14" s="509" t="s">
        <v>451</v>
      </c>
      <c r="D14" s="509"/>
      <c r="E14" s="510"/>
      <c r="F14" s="474"/>
      <c r="G14" s="475">
        <f>'ELEKTRO radovi_O'!G300:H300</f>
        <v>0</v>
      </c>
    </row>
    <row r="15" spans="1:7" s="27" customFormat="1" ht="22.5" customHeight="1" x14ac:dyDescent="0.3">
      <c r="A15" s="507"/>
      <c r="B15" s="508" t="s">
        <v>454</v>
      </c>
      <c r="C15" s="509" t="s">
        <v>453</v>
      </c>
      <c r="D15" s="509"/>
      <c r="E15" s="510"/>
      <c r="F15" s="474"/>
      <c r="G15" s="475">
        <f>'ViK _O'!F283</f>
        <v>0</v>
      </c>
    </row>
    <row r="16" spans="1:7" s="26" customFormat="1" ht="8.25" x14ac:dyDescent="0.15">
      <c r="A16" s="511"/>
      <c r="B16" s="504"/>
      <c r="C16" s="503"/>
      <c r="D16" s="512"/>
      <c r="E16" s="506"/>
      <c r="F16" s="472"/>
      <c r="G16" s="473"/>
    </row>
    <row r="17" spans="1:8" s="25" customFormat="1" ht="17.25" thickBot="1" x14ac:dyDescent="0.35">
      <c r="A17" s="513"/>
      <c r="B17" s="514"/>
      <c r="C17" s="515" t="s">
        <v>983</v>
      </c>
      <c r="D17" s="516"/>
      <c r="E17" s="517"/>
      <c r="F17" s="476"/>
      <c r="G17" s="477">
        <f>SUM(G12:G16)</f>
        <v>0</v>
      </c>
      <c r="H17" s="24"/>
    </row>
    <row r="18" spans="1:8" s="25" customFormat="1" ht="16.5" thickTop="1" x14ac:dyDescent="0.25">
      <c r="A18" s="518"/>
      <c r="B18" s="519"/>
      <c r="C18" s="520" t="s">
        <v>18</v>
      </c>
      <c r="D18" s="521"/>
      <c r="E18" s="522"/>
      <c r="F18" s="478"/>
      <c r="G18" s="479">
        <f>+G17*0.25</f>
        <v>0</v>
      </c>
      <c r="H18" s="24"/>
    </row>
    <row r="19" spans="1:8" s="25" customFormat="1" ht="16.5" thickBot="1" x14ac:dyDescent="0.3">
      <c r="A19" s="523"/>
      <c r="B19" s="524"/>
      <c r="C19" s="525" t="s">
        <v>19</v>
      </c>
      <c r="D19" s="526"/>
      <c r="E19" s="527"/>
      <c r="F19" s="480"/>
      <c r="G19" s="481">
        <f>+G18+G17</f>
        <v>0</v>
      </c>
    </row>
    <row r="20" spans="1:8" s="31" customFormat="1" ht="13.5" thickTop="1" x14ac:dyDescent="0.25">
      <c r="A20" s="28"/>
      <c r="B20" s="29"/>
      <c r="C20" s="30"/>
      <c r="E20" s="32"/>
      <c r="F20" s="33"/>
      <c r="G20" s="34"/>
    </row>
  </sheetData>
  <mergeCells count="3">
    <mergeCell ref="D1:F2"/>
    <mergeCell ref="A2:C3"/>
    <mergeCell ref="D3:F3"/>
  </mergeCells>
  <printOptions horizontalCentered="1"/>
  <pageMargins left="0.70866141732283472" right="0.19685039370078741" top="0.74803149606299213" bottom="0.74803149606299213" header="0.31496062992125984" footer="0.31496062992125984"/>
  <pageSetup paperSize="9" scale="94" firstPageNumber="123"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I679"/>
  <sheetViews>
    <sheetView view="pageBreakPreview" topLeftCell="A463" zoomScaleNormal="100" zoomScaleSheetLayoutView="100" workbookViewId="0">
      <selection activeCell="B657" sqref="B657:H657"/>
    </sheetView>
  </sheetViews>
  <sheetFormatPr defaultColWidth="11.42578125" defaultRowHeight="11.25" x14ac:dyDescent="0.2"/>
  <cols>
    <col min="1" max="1" width="6" style="443" customWidth="1"/>
    <col min="2" max="2" width="12.7109375" style="443" customWidth="1"/>
    <col min="3" max="3" width="11.85546875" style="443" customWidth="1"/>
    <col min="4" max="4" width="10.140625" style="443" customWidth="1"/>
    <col min="5" max="5" width="9.5703125" style="443" customWidth="1"/>
    <col min="6" max="6" width="8.7109375" style="444" customWidth="1"/>
    <col min="7" max="7" width="8.7109375" style="445" customWidth="1"/>
    <col min="8" max="8" width="22.5703125" style="69" customWidth="1"/>
    <col min="9" max="9" width="21.5703125" style="69" customWidth="1"/>
    <col min="10" max="253" width="11.42578125" style="36"/>
    <col min="254" max="254" width="4.85546875" style="36" customWidth="1"/>
    <col min="255" max="255" width="3.140625" style="36" customWidth="1"/>
    <col min="256" max="256" width="6.7109375" style="36" customWidth="1"/>
    <col min="257" max="257" width="51" style="36" customWidth="1"/>
    <col min="258" max="259" width="8.7109375" style="36" customWidth="1"/>
    <col min="260" max="261" width="10.7109375" style="36" customWidth="1"/>
    <col min="262" max="509" width="11.42578125" style="36"/>
    <col min="510" max="510" width="4.85546875" style="36" customWidth="1"/>
    <col min="511" max="511" width="3.140625" style="36" customWidth="1"/>
    <col min="512" max="512" width="6.7109375" style="36" customWidth="1"/>
    <col min="513" max="513" width="51" style="36" customWidth="1"/>
    <col min="514" max="515" width="8.7109375" style="36" customWidth="1"/>
    <col min="516" max="517" width="10.7109375" style="36" customWidth="1"/>
    <col min="518" max="765" width="11.42578125" style="36"/>
    <col min="766" max="766" width="4.85546875" style="36" customWidth="1"/>
    <col min="767" max="767" width="3.140625" style="36" customWidth="1"/>
    <col min="768" max="768" width="6.7109375" style="36" customWidth="1"/>
    <col min="769" max="769" width="51" style="36" customWidth="1"/>
    <col min="770" max="771" width="8.7109375" style="36" customWidth="1"/>
    <col min="772" max="773" width="10.7109375" style="36" customWidth="1"/>
    <col min="774" max="1021" width="11.42578125" style="36"/>
    <col min="1022" max="1022" width="4.85546875" style="36" customWidth="1"/>
    <col min="1023" max="1023" width="3.140625" style="36" customWidth="1"/>
    <col min="1024" max="1024" width="6.7109375" style="36" customWidth="1"/>
    <col min="1025" max="1025" width="51" style="36" customWidth="1"/>
    <col min="1026" max="1027" width="8.7109375" style="36" customWidth="1"/>
    <col min="1028" max="1029" width="10.7109375" style="36" customWidth="1"/>
    <col min="1030" max="1277" width="11.42578125" style="36"/>
    <col min="1278" max="1278" width="4.85546875" style="36" customWidth="1"/>
    <col min="1279" max="1279" width="3.140625" style="36" customWidth="1"/>
    <col min="1280" max="1280" width="6.7109375" style="36" customWidth="1"/>
    <col min="1281" max="1281" width="51" style="36" customWidth="1"/>
    <col min="1282" max="1283" width="8.7109375" style="36" customWidth="1"/>
    <col min="1284" max="1285" width="10.7109375" style="36" customWidth="1"/>
    <col min="1286" max="1533" width="11.42578125" style="36"/>
    <col min="1534" max="1534" width="4.85546875" style="36" customWidth="1"/>
    <col min="1535" max="1535" width="3.140625" style="36" customWidth="1"/>
    <col min="1536" max="1536" width="6.7109375" style="36" customWidth="1"/>
    <col min="1537" max="1537" width="51" style="36" customWidth="1"/>
    <col min="1538" max="1539" width="8.7109375" style="36" customWidth="1"/>
    <col min="1540" max="1541" width="10.7109375" style="36" customWidth="1"/>
    <col min="1542" max="1789" width="11.42578125" style="36"/>
    <col min="1790" max="1790" width="4.85546875" style="36" customWidth="1"/>
    <col min="1791" max="1791" width="3.140625" style="36" customWidth="1"/>
    <col min="1792" max="1792" width="6.7109375" style="36" customWidth="1"/>
    <col min="1793" max="1793" width="51" style="36" customWidth="1"/>
    <col min="1794" max="1795" width="8.7109375" style="36" customWidth="1"/>
    <col min="1796" max="1797" width="10.7109375" style="36" customWidth="1"/>
    <col min="1798" max="2045" width="11.42578125" style="36"/>
    <col min="2046" max="2046" width="4.85546875" style="36" customWidth="1"/>
    <col min="2047" max="2047" width="3.140625" style="36" customWidth="1"/>
    <col min="2048" max="2048" width="6.7109375" style="36" customWidth="1"/>
    <col min="2049" max="2049" width="51" style="36" customWidth="1"/>
    <col min="2050" max="2051" width="8.7109375" style="36" customWidth="1"/>
    <col min="2052" max="2053" width="10.7109375" style="36" customWidth="1"/>
    <col min="2054" max="2301" width="11.42578125" style="36"/>
    <col min="2302" max="2302" width="4.85546875" style="36" customWidth="1"/>
    <col min="2303" max="2303" width="3.140625" style="36" customWidth="1"/>
    <col min="2304" max="2304" width="6.7109375" style="36" customWidth="1"/>
    <col min="2305" max="2305" width="51" style="36" customWidth="1"/>
    <col min="2306" max="2307" width="8.7109375" style="36" customWidth="1"/>
    <col min="2308" max="2309" width="10.7109375" style="36" customWidth="1"/>
    <col min="2310" max="2557" width="11.42578125" style="36"/>
    <col min="2558" max="2558" width="4.85546875" style="36" customWidth="1"/>
    <col min="2559" max="2559" width="3.140625" style="36" customWidth="1"/>
    <col min="2560" max="2560" width="6.7109375" style="36" customWidth="1"/>
    <col min="2561" max="2561" width="51" style="36" customWidth="1"/>
    <col min="2562" max="2563" width="8.7109375" style="36" customWidth="1"/>
    <col min="2564" max="2565" width="10.7109375" style="36" customWidth="1"/>
    <col min="2566" max="2813" width="11.42578125" style="36"/>
    <col min="2814" max="2814" width="4.85546875" style="36" customWidth="1"/>
    <col min="2815" max="2815" width="3.140625" style="36" customWidth="1"/>
    <col min="2816" max="2816" width="6.7109375" style="36" customWidth="1"/>
    <col min="2817" max="2817" width="51" style="36" customWidth="1"/>
    <col min="2818" max="2819" width="8.7109375" style="36" customWidth="1"/>
    <col min="2820" max="2821" width="10.7109375" style="36" customWidth="1"/>
    <col min="2822" max="3069" width="11.42578125" style="36"/>
    <col min="3070" max="3070" width="4.85546875" style="36" customWidth="1"/>
    <col min="3071" max="3071" width="3.140625" style="36" customWidth="1"/>
    <col min="3072" max="3072" width="6.7109375" style="36" customWidth="1"/>
    <col min="3073" max="3073" width="51" style="36" customWidth="1"/>
    <col min="3074" max="3075" width="8.7109375" style="36" customWidth="1"/>
    <col min="3076" max="3077" width="10.7109375" style="36" customWidth="1"/>
    <col min="3078" max="3325" width="11.42578125" style="36"/>
    <col min="3326" max="3326" width="4.85546875" style="36" customWidth="1"/>
    <col min="3327" max="3327" width="3.140625" style="36" customWidth="1"/>
    <col min="3328" max="3328" width="6.7109375" style="36" customWidth="1"/>
    <col min="3329" max="3329" width="51" style="36" customWidth="1"/>
    <col min="3330" max="3331" width="8.7109375" style="36" customWidth="1"/>
    <col min="3332" max="3333" width="10.7109375" style="36" customWidth="1"/>
    <col min="3334" max="3581" width="11.42578125" style="36"/>
    <col min="3582" max="3582" width="4.85546875" style="36" customWidth="1"/>
    <col min="3583" max="3583" width="3.140625" style="36" customWidth="1"/>
    <col min="3584" max="3584" width="6.7109375" style="36" customWidth="1"/>
    <col min="3585" max="3585" width="51" style="36" customWidth="1"/>
    <col min="3586" max="3587" width="8.7109375" style="36" customWidth="1"/>
    <col min="3588" max="3589" width="10.7109375" style="36" customWidth="1"/>
    <col min="3590" max="3837" width="11.42578125" style="36"/>
    <col min="3838" max="3838" width="4.85546875" style="36" customWidth="1"/>
    <col min="3839" max="3839" width="3.140625" style="36" customWidth="1"/>
    <col min="3840" max="3840" width="6.7109375" style="36" customWidth="1"/>
    <col min="3841" max="3841" width="51" style="36" customWidth="1"/>
    <col min="3842" max="3843" width="8.7109375" style="36" customWidth="1"/>
    <col min="3844" max="3845" width="10.7109375" style="36" customWidth="1"/>
    <col min="3846" max="4093" width="11.42578125" style="36"/>
    <col min="4094" max="4094" width="4.85546875" style="36" customWidth="1"/>
    <col min="4095" max="4095" width="3.140625" style="36" customWidth="1"/>
    <col min="4096" max="4096" width="6.7109375" style="36" customWidth="1"/>
    <col min="4097" max="4097" width="51" style="36" customWidth="1"/>
    <col min="4098" max="4099" width="8.7109375" style="36" customWidth="1"/>
    <col min="4100" max="4101" width="10.7109375" style="36" customWidth="1"/>
    <col min="4102" max="4349" width="11.42578125" style="36"/>
    <col min="4350" max="4350" width="4.85546875" style="36" customWidth="1"/>
    <col min="4351" max="4351" width="3.140625" style="36" customWidth="1"/>
    <col min="4352" max="4352" width="6.7109375" style="36" customWidth="1"/>
    <col min="4353" max="4353" width="51" style="36" customWidth="1"/>
    <col min="4354" max="4355" width="8.7109375" style="36" customWidth="1"/>
    <col min="4356" max="4357" width="10.7109375" style="36" customWidth="1"/>
    <col min="4358" max="4605" width="11.42578125" style="36"/>
    <col min="4606" max="4606" width="4.85546875" style="36" customWidth="1"/>
    <col min="4607" max="4607" width="3.140625" style="36" customWidth="1"/>
    <col min="4608" max="4608" width="6.7109375" style="36" customWidth="1"/>
    <col min="4609" max="4609" width="51" style="36" customWidth="1"/>
    <col min="4610" max="4611" width="8.7109375" style="36" customWidth="1"/>
    <col min="4612" max="4613" width="10.7109375" style="36" customWidth="1"/>
    <col min="4614" max="4861" width="11.42578125" style="36"/>
    <col min="4862" max="4862" width="4.85546875" style="36" customWidth="1"/>
    <col min="4863" max="4863" width="3.140625" style="36" customWidth="1"/>
    <col min="4864" max="4864" width="6.7109375" style="36" customWidth="1"/>
    <col min="4865" max="4865" width="51" style="36" customWidth="1"/>
    <col min="4866" max="4867" width="8.7109375" style="36" customWidth="1"/>
    <col min="4868" max="4869" width="10.7109375" style="36" customWidth="1"/>
    <col min="4870" max="5117" width="11.42578125" style="36"/>
    <col min="5118" max="5118" width="4.85546875" style="36" customWidth="1"/>
    <col min="5119" max="5119" width="3.140625" style="36" customWidth="1"/>
    <col min="5120" max="5120" width="6.7109375" style="36" customWidth="1"/>
    <col min="5121" max="5121" width="51" style="36" customWidth="1"/>
    <col min="5122" max="5123" width="8.7109375" style="36" customWidth="1"/>
    <col min="5124" max="5125" width="10.7109375" style="36" customWidth="1"/>
    <col min="5126" max="5373" width="11.42578125" style="36"/>
    <col min="5374" max="5374" width="4.85546875" style="36" customWidth="1"/>
    <col min="5375" max="5375" width="3.140625" style="36" customWidth="1"/>
    <col min="5376" max="5376" width="6.7109375" style="36" customWidth="1"/>
    <col min="5377" max="5377" width="51" style="36" customWidth="1"/>
    <col min="5378" max="5379" width="8.7109375" style="36" customWidth="1"/>
    <col min="5380" max="5381" width="10.7109375" style="36" customWidth="1"/>
    <col min="5382" max="5629" width="11.42578125" style="36"/>
    <col min="5630" max="5630" width="4.85546875" style="36" customWidth="1"/>
    <col min="5631" max="5631" width="3.140625" style="36" customWidth="1"/>
    <col min="5632" max="5632" width="6.7109375" style="36" customWidth="1"/>
    <col min="5633" max="5633" width="51" style="36" customWidth="1"/>
    <col min="5634" max="5635" width="8.7109375" style="36" customWidth="1"/>
    <col min="5636" max="5637" width="10.7109375" style="36" customWidth="1"/>
    <col min="5638" max="5885" width="11.42578125" style="36"/>
    <col min="5886" max="5886" width="4.85546875" style="36" customWidth="1"/>
    <col min="5887" max="5887" width="3.140625" style="36" customWidth="1"/>
    <col min="5888" max="5888" width="6.7109375" style="36" customWidth="1"/>
    <col min="5889" max="5889" width="51" style="36" customWidth="1"/>
    <col min="5890" max="5891" width="8.7109375" style="36" customWidth="1"/>
    <col min="5892" max="5893" width="10.7109375" style="36" customWidth="1"/>
    <col min="5894" max="6141" width="11.42578125" style="36"/>
    <col min="6142" max="6142" width="4.85546875" style="36" customWidth="1"/>
    <col min="6143" max="6143" width="3.140625" style="36" customWidth="1"/>
    <col min="6144" max="6144" width="6.7109375" style="36" customWidth="1"/>
    <col min="6145" max="6145" width="51" style="36" customWidth="1"/>
    <col min="6146" max="6147" width="8.7109375" style="36" customWidth="1"/>
    <col min="6148" max="6149" width="10.7109375" style="36" customWidth="1"/>
    <col min="6150" max="6397" width="11.42578125" style="36"/>
    <col min="6398" max="6398" width="4.85546875" style="36" customWidth="1"/>
    <col min="6399" max="6399" width="3.140625" style="36" customWidth="1"/>
    <col min="6400" max="6400" width="6.7109375" style="36" customWidth="1"/>
    <col min="6401" max="6401" width="51" style="36" customWidth="1"/>
    <col min="6402" max="6403" width="8.7109375" style="36" customWidth="1"/>
    <col min="6404" max="6405" width="10.7109375" style="36" customWidth="1"/>
    <col min="6406" max="6653" width="11.42578125" style="36"/>
    <col min="6654" max="6654" width="4.85546875" style="36" customWidth="1"/>
    <col min="6655" max="6655" width="3.140625" style="36" customWidth="1"/>
    <col min="6656" max="6656" width="6.7109375" style="36" customWidth="1"/>
    <col min="6657" max="6657" width="51" style="36" customWidth="1"/>
    <col min="6658" max="6659" width="8.7109375" style="36" customWidth="1"/>
    <col min="6660" max="6661" width="10.7109375" style="36" customWidth="1"/>
    <col min="6662" max="6909" width="11.42578125" style="36"/>
    <col min="6910" max="6910" width="4.85546875" style="36" customWidth="1"/>
    <col min="6911" max="6911" width="3.140625" style="36" customWidth="1"/>
    <col min="6912" max="6912" width="6.7109375" style="36" customWidth="1"/>
    <col min="6913" max="6913" width="51" style="36" customWidth="1"/>
    <col min="6914" max="6915" width="8.7109375" style="36" customWidth="1"/>
    <col min="6916" max="6917" width="10.7109375" style="36" customWidth="1"/>
    <col min="6918" max="7165" width="11.42578125" style="36"/>
    <col min="7166" max="7166" width="4.85546875" style="36" customWidth="1"/>
    <col min="7167" max="7167" width="3.140625" style="36" customWidth="1"/>
    <col min="7168" max="7168" width="6.7109375" style="36" customWidth="1"/>
    <col min="7169" max="7169" width="51" style="36" customWidth="1"/>
    <col min="7170" max="7171" width="8.7109375" style="36" customWidth="1"/>
    <col min="7172" max="7173" width="10.7109375" style="36" customWidth="1"/>
    <col min="7174" max="7421" width="11.42578125" style="36"/>
    <col min="7422" max="7422" width="4.85546875" style="36" customWidth="1"/>
    <col min="7423" max="7423" width="3.140625" style="36" customWidth="1"/>
    <col min="7424" max="7424" width="6.7109375" style="36" customWidth="1"/>
    <col min="7425" max="7425" width="51" style="36" customWidth="1"/>
    <col min="7426" max="7427" width="8.7109375" style="36" customWidth="1"/>
    <col min="7428" max="7429" width="10.7109375" style="36" customWidth="1"/>
    <col min="7430" max="7677" width="11.42578125" style="36"/>
    <col min="7678" max="7678" width="4.85546875" style="36" customWidth="1"/>
    <col min="7679" max="7679" width="3.140625" style="36" customWidth="1"/>
    <col min="7680" max="7680" width="6.7109375" style="36" customWidth="1"/>
    <col min="7681" max="7681" width="51" style="36" customWidth="1"/>
    <col min="7682" max="7683" width="8.7109375" style="36" customWidth="1"/>
    <col min="7684" max="7685" width="10.7109375" style="36" customWidth="1"/>
    <col min="7686" max="7933" width="11.42578125" style="36"/>
    <col min="7934" max="7934" width="4.85546875" style="36" customWidth="1"/>
    <col min="7935" max="7935" width="3.140625" style="36" customWidth="1"/>
    <col min="7936" max="7936" width="6.7109375" style="36" customWidth="1"/>
    <col min="7937" max="7937" width="51" style="36" customWidth="1"/>
    <col min="7938" max="7939" width="8.7109375" style="36" customWidth="1"/>
    <col min="7940" max="7941" width="10.7109375" style="36" customWidth="1"/>
    <col min="7942" max="8189" width="11.42578125" style="36"/>
    <col min="8190" max="8190" width="4.85546875" style="36" customWidth="1"/>
    <col min="8191" max="8191" width="3.140625" style="36" customWidth="1"/>
    <col min="8192" max="8192" width="6.7109375" style="36" customWidth="1"/>
    <col min="8193" max="8193" width="51" style="36" customWidth="1"/>
    <col min="8194" max="8195" width="8.7109375" style="36" customWidth="1"/>
    <col min="8196" max="8197" width="10.7109375" style="36" customWidth="1"/>
    <col min="8198" max="8445" width="11.42578125" style="36"/>
    <col min="8446" max="8446" width="4.85546875" style="36" customWidth="1"/>
    <col min="8447" max="8447" width="3.140625" style="36" customWidth="1"/>
    <col min="8448" max="8448" width="6.7109375" style="36" customWidth="1"/>
    <col min="8449" max="8449" width="51" style="36" customWidth="1"/>
    <col min="8450" max="8451" width="8.7109375" style="36" customWidth="1"/>
    <col min="8452" max="8453" width="10.7109375" style="36" customWidth="1"/>
    <col min="8454" max="8701" width="11.42578125" style="36"/>
    <col min="8702" max="8702" width="4.85546875" style="36" customWidth="1"/>
    <col min="8703" max="8703" width="3.140625" style="36" customWidth="1"/>
    <col min="8704" max="8704" width="6.7109375" style="36" customWidth="1"/>
    <col min="8705" max="8705" width="51" style="36" customWidth="1"/>
    <col min="8706" max="8707" width="8.7109375" style="36" customWidth="1"/>
    <col min="8708" max="8709" width="10.7109375" style="36" customWidth="1"/>
    <col min="8710" max="8957" width="11.42578125" style="36"/>
    <col min="8958" max="8958" width="4.85546875" style="36" customWidth="1"/>
    <col min="8959" max="8959" width="3.140625" style="36" customWidth="1"/>
    <col min="8960" max="8960" width="6.7109375" style="36" customWidth="1"/>
    <col min="8961" max="8961" width="51" style="36" customWidth="1"/>
    <col min="8962" max="8963" width="8.7109375" style="36" customWidth="1"/>
    <col min="8964" max="8965" width="10.7109375" style="36" customWidth="1"/>
    <col min="8966" max="9213" width="11.42578125" style="36"/>
    <col min="9214" max="9214" width="4.85546875" style="36" customWidth="1"/>
    <col min="9215" max="9215" width="3.140625" style="36" customWidth="1"/>
    <col min="9216" max="9216" width="6.7109375" style="36" customWidth="1"/>
    <col min="9217" max="9217" width="51" style="36" customWidth="1"/>
    <col min="9218" max="9219" width="8.7109375" style="36" customWidth="1"/>
    <col min="9220" max="9221" width="10.7109375" style="36" customWidth="1"/>
    <col min="9222" max="9469" width="11.42578125" style="36"/>
    <col min="9470" max="9470" width="4.85546875" style="36" customWidth="1"/>
    <col min="9471" max="9471" width="3.140625" style="36" customWidth="1"/>
    <col min="9472" max="9472" width="6.7109375" style="36" customWidth="1"/>
    <col min="9473" max="9473" width="51" style="36" customWidth="1"/>
    <col min="9474" max="9475" width="8.7109375" style="36" customWidth="1"/>
    <col min="9476" max="9477" width="10.7109375" style="36" customWidth="1"/>
    <col min="9478" max="9725" width="11.42578125" style="36"/>
    <col min="9726" max="9726" width="4.85546875" style="36" customWidth="1"/>
    <col min="9727" max="9727" width="3.140625" style="36" customWidth="1"/>
    <col min="9728" max="9728" width="6.7109375" style="36" customWidth="1"/>
    <col min="9729" max="9729" width="51" style="36" customWidth="1"/>
    <col min="9730" max="9731" width="8.7109375" style="36" customWidth="1"/>
    <col min="9732" max="9733" width="10.7109375" style="36" customWidth="1"/>
    <col min="9734" max="9981" width="11.42578125" style="36"/>
    <col min="9982" max="9982" width="4.85546875" style="36" customWidth="1"/>
    <col min="9983" max="9983" width="3.140625" style="36" customWidth="1"/>
    <col min="9984" max="9984" width="6.7109375" style="36" customWidth="1"/>
    <col min="9985" max="9985" width="51" style="36" customWidth="1"/>
    <col min="9986" max="9987" width="8.7109375" style="36" customWidth="1"/>
    <col min="9988" max="9989" width="10.7109375" style="36" customWidth="1"/>
    <col min="9990" max="10237" width="11.42578125" style="36"/>
    <col min="10238" max="10238" width="4.85546875" style="36" customWidth="1"/>
    <col min="10239" max="10239" width="3.140625" style="36" customWidth="1"/>
    <col min="10240" max="10240" width="6.7109375" style="36" customWidth="1"/>
    <col min="10241" max="10241" width="51" style="36" customWidth="1"/>
    <col min="10242" max="10243" width="8.7109375" style="36" customWidth="1"/>
    <col min="10244" max="10245" width="10.7109375" style="36" customWidth="1"/>
    <col min="10246" max="10493" width="11.42578125" style="36"/>
    <col min="10494" max="10494" width="4.85546875" style="36" customWidth="1"/>
    <col min="10495" max="10495" width="3.140625" style="36" customWidth="1"/>
    <col min="10496" max="10496" width="6.7109375" style="36" customWidth="1"/>
    <col min="10497" max="10497" width="51" style="36" customWidth="1"/>
    <col min="10498" max="10499" width="8.7109375" style="36" customWidth="1"/>
    <col min="10500" max="10501" width="10.7109375" style="36" customWidth="1"/>
    <col min="10502" max="10749" width="11.42578125" style="36"/>
    <col min="10750" max="10750" width="4.85546875" style="36" customWidth="1"/>
    <col min="10751" max="10751" width="3.140625" style="36" customWidth="1"/>
    <col min="10752" max="10752" width="6.7109375" style="36" customWidth="1"/>
    <col min="10753" max="10753" width="51" style="36" customWidth="1"/>
    <col min="10754" max="10755" width="8.7109375" style="36" customWidth="1"/>
    <col min="10756" max="10757" width="10.7109375" style="36" customWidth="1"/>
    <col min="10758" max="11005" width="11.42578125" style="36"/>
    <col min="11006" max="11006" width="4.85546875" style="36" customWidth="1"/>
    <col min="11007" max="11007" width="3.140625" style="36" customWidth="1"/>
    <col min="11008" max="11008" width="6.7109375" style="36" customWidth="1"/>
    <col min="11009" max="11009" width="51" style="36" customWidth="1"/>
    <col min="11010" max="11011" width="8.7109375" style="36" customWidth="1"/>
    <col min="11012" max="11013" width="10.7109375" style="36" customWidth="1"/>
    <col min="11014" max="11261" width="11.42578125" style="36"/>
    <col min="11262" max="11262" width="4.85546875" style="36" customWidth="1"/>
    <col min="11263" max="11263" width="3.140625" style="36" customWidth="1"/>
    <col min="11264" max="11264" width="6.7109375" style="36" customWidth="1"/>
    <col min="11265" max="11265" width="51" style="36" customWidth="1"/>
    <col min="11266" max="11267" width="8.7109375" style="36" customWidth="1"/>
    <col min="11268" max="11269" width="10.7109375" style="36" customWidth="1"/>
    <col min="11270" max="11517" width="11.42578125" style="36"/>
    <col min="11518" max="11518" width="4.85546875" style="36" customWidth="1"/>
    <col min="11519" max="11519" width="3.140625" style="36" customWidth="1"/>
    <col min="11520" max="11520" width="6.7109375" style="36" customWidth="1"/>
    <col min="11521" max="11521" width="51" style="36" customWidth="1"/>
    <col min="11522" max="11523" width="8.7109375" style="36" customWidth="1"/>
    <col min="11524" max="11525" width="10.7109375" style="36" customWidth="1"/>
    <col min="11526" max="11773" width="11.42578125" style="36"/>
    <col min="11774" max="11774" width="4.85546875" style="36" customWidth="1"/>
    <col min="11775" max="11775" width="3.140625" style="36" customWidth="1"/>
    <col min="11776" max="11776" width="6.7109375" style="36" customWidth="1"/>
    <col min="11777" max="11777" width="51" style="36" customWidth="1"/>
    <col min="11778" max="11779" width="8.7109375" style="36" customWidth="1"/>
    <col min="11780" max="11781" width="10.7109375" style="36" customWidth="1"/>
    <col min="11782" max="12029" width="11.42578125" style="36"/>
    <col min="12030" max="12030" width="4.85546875" style="36" customWidth="1"/>
    <col min="12031" max="12031" width="3.140625" style="36" customWidth="1"/>
    <col min="12032" max="12032" width="6.7109375" style="36" customWidth="1"/>
    <col min="12033" max="12033" width="51" style="36" customWidth="1"/>
    <col min="12034" max="12035" width="8.7109375" style="36" customWidth="1"/>
    <col min="12036" max="12037" width="10.7109375" style="36" customWidth="1"/>
    <col min="12038" max="12285" width="11.42578125" style="36"/>
    <col min="12286" max="12286" width="4.85546875" style="36" customWidth="1"/>
    <col min="12287" max="12287" width="3.140625" style="36" customWidth="1"/>
    <col min="12288" max="12288" width="6.7109375" style="36" customWidth="1"/>
    <col min="12289" max="12289" width="51" style="36" customWidth="1"/>
    <col min="12290" max="12291" width="8.7109375" style="36" customWidth="1"/>
    <col min="12292" max="12293" width="10.7109375" style="36" customWidth="1"/>
    <col min="12294" max="12541" width="11.42578125" style="36"/>
    <col min="12542" max="12542" width="4.85546875" style="36" customWidth="1"/>
    <col min="12543" max="12543" width="3.140625" style="36" customWidth="1"/>
    <col min="12544" max="12544" width="6.7109375" style="36" customWidth="1"/>
    <col min="12545" max="12545" width="51" style="36" customWidth="1"/>
    <col min="12546" max="12547" width="8.7109375" style="36" customWidth="1"/>
    <col min="12548" max="12549" width="10.7109375" style="36" customWidth="1"/>
    <col min="12550" max="12797" width="11.42578125" style="36"/>
    <col min="12798" max="12798" width="4.85546875" style="36" customWidth="1"/>
    <col min="12799" max="12799" width="3.140625" style="36" customWidth="1"/>
    <col min="12800" max="12800" width="6.7109375" style="36" customWidth="1"/>
    <col min="12801" max="12801" width="51" style="36" customWidth="1"/>
    <col min="12802" max="12803" width="8.7109375" style="36" customWidth="1"/>
    <col min="12804" max="12805" width="10.7109375" style="36" customWidth="1"/>
    <col min="12806" max="13053" width="11.42578125" style="36"/>
    <col min="13054" max="13054" width="4.85546875" style="36" customWidth="1"/>
    <col min="13055" max="13055" width="3.140625" style="36" customWidth="1"/>
    <col min="13056" max="13056" width="6.7109375" style="36" customWidth="1"/>
    <col min="13057" max="13057" width="51" style="36" customWidth="1"/>
    <col min="13058" max="13059" width="8.7109375" style="36" customWidth="1"/>
    <col min="13060" max="13061" width="10.7109375" style="36" customWidth="1"/>
    <col min="13062" max="13309" width="11.42578125" style="36"/>
    <col min="13310" max="13310" width="4.85546875" style="36" customWidth="1"/>
    <col min="13311" max="13311" width="3.140625" style="36" customWidth="1"/>
    <col min="13312" max="13312" width="6.7109375" style="36" customWidth="1"/>
    <col min="13313" max="13313" width="51" style="36" customWidth="1"/>
    <col min="13314" max="13315" width="8.7109375" style="36" customWidth="1"/>
    <col min="13316" max="13317" width="10.7109375" style="36" customWidth="1"/>
    <col min="13318" max="13565" width="11.42578125" style="36"/>
    <col min="13566" max="13566" width="4.85546875" style="36" customWidth="1"/>
    <col min="13567" max="13567" width="3.140625" style="36" customWidth="1"/>
    <col min="13568" max="13568" width="6.7109375" style="36" customWidth="1"/>
    <col min="13569" max="13569" width="51" style="36" customWidth="1"/>
    <col min="13570" max="13571" width="8.7109375" style="36" customWidth="1"/>
    <col min="13572" max="13573" width="10.7109375" style="36" customWidth="1"/>
    <col min="13574" max="13821" width="11.42578125" style="36"/>
    <col min="13822" max="13822" width="4.85546875" style="36" customWidth="1"/>
    <col min="13823" max="13823" width="3.140625" style="36" customWidth="1"/>
    <col min="13824" max="13824" width="6.7109375" style="36" customWidth="1"/>
    <col min="13825" max="13825" width="51" style="36" customWidth="1"/>
    <col min="13826" max="13827" width="8.7109375" style="36" customWidth="1"/>
    <col min="13828" max="13829" width="10.7109375" style="36" customWidth="1"/>
    <col min="13830" max="14077" width="11.42578125" style="36"/>
    <col min="14078" max="14078" width="4.85546875" style="36" customWidth="1"/>
    <col min="14079" max="14079" width="3.140625" style="36" customWidth="1"/>
    <col min="14080" max="14080" width="6.7109375" style="36" customWidth="1"/>
    <col min="14081" max="14081" width="51" style="36" customWidth="1"/>
    <col min="14082" max="14083" width="8.7109375" style="36" customWidth="1"/>
    <col min="14084" max="14085" width="10.7109375" style="36" customWidth="1"/>
    <col min="14086" max="14333" width="11.42578125" style="36"/>
    <col min="14334" max="14334" width="4.85546875" style="36" customWidth="1"/>
    <col min="14335" max="14335" width="3.140625" style="36" customWidth="1"/>
    <col min="14336" max="14336" width="6.7109375" style="36" customWidth="1"/>
    <col min="14337" max="14337" width="51" style="36" customWidth="1"/>
    <col min="14338" max="14339" width="8.7109375" style="36" customWidth="1"/>
    <col min="14340" max="14341" width="10.7109375" style="36" customWidth="1"/>
    <col min="14342" max="14589" width="11.42578125" style="36"/>
    <col min="14590" max="14590" width="4.85546875" style="36" customWidth="1"/>
    <col min="14591" max="14591" width="3.140625" style="36" customWidth="1"/>
    <col min="14592" max="14592" width="6.7109375" style="36" customWidth="1"/>
    <col min="14593" max="14593" width="51" style="36" customWidth="1"/>
    <col min="14594" max="14595" width="8.7109375" style="36" customWidth="1"/>
    <col min="14596" max="14597" width="10.7109375" style="36" customWidth="1"/>
    <col min="14598" max="14845" width="11.42578125" style="36"/>
    <col min="14846" max="14846" width="4.85546875" style="36" customWidth="1"/>
    <col min="14847" max="14847" width="3.140625" style="36" customWidth="1"/>
    <col min="14848" max="14848" width="6.7109375" style="36" customWidth="1"/>
    <col min="14849" max="14849" width="51" style="36" customWidth="1"/>
    <col min="14850" max="14851" width="8.7109375" style="36" customWidth="1"/>
    <col min="14852" max="14853" width="10.7109375" style="36" customWidth="1"/>
    <col min="14854" max="15101" width="11.42578125" style="36"/>
    <col min="15102" max="15102" width="4.85546875" style="36" customWidth="1"/>
    <col min="15103" max="15103" width="3.140625" style="36" customWidth="1"/>
    <col min="15104" max="15104" width="6.7109375" style="36" customWidth="1"/>
    <col min="15105" max="15105" width="51" style="36" customWidth="1"/>
    <col min="15106" max="15107" width="8.7109375" style="36" customWidth="1"/>
    <col min="15108" max="15109" width="10.7109375" style="36" customWidth="1"/>
    <col min="15110" max="15357" width="11.42578125" style="36"/>
    <col min="15358" max="15358" width="4.85546875" style="36" customWidth="1"/>
    <col min="15359" max="15359" width="3.140625" style="36" customWidth="1"/>
    <col min="15360" max="15360" width="6.7109375" style="36" customWidth="1"/>
    <col min="15361" max="15361" width="51" style="36" customWidth="1"/>
    <col min="15362" max="15363" width="8.7109375" style="36" customWidth="1"/>
    <col min="15364" max="15365" width="10.7109375" style="36" customWidth="1"/>
    <col min="15366" max="15613" width="11.42578125" style="36"/>
    <col min="15614" max="15614" width="4.85546875" style="36" customWidth="1"/>
    <col min="15615" max="15615" width="3.140625" style="36" customWidth="1"/>
    <col min="15616" max="15616" width="6.7109375" style="36" customWidth="1"/>
    <col min="15617" max="15617" width="51" style="36" customWidth="1"/>
    <col min="15618" max="15619" width="8.7109375" style="36" customWidth="1"/>
    <col min="15620" max="15621" width="10.7109375" style="36" customWidth="1"/>
    <col min="15622" max="15869" width="11.42578125" style="36"/>
    <col min="15870" max="15870" width="4.85546875" style="36" customWidth="1"/>
    <col min="15871" max="15871" width="3.140625" style="36" customWidth="1"/>
    <col min="15872" max="15872" width="6.7109375" style="36" customWidth="1"/>
    <col min="15873" max="15873" width="51" style="36" customWidth="1"/>
    <col min="15874" max="15875" width="8.7109375" style="36" customWidth="1"/>
    <col min="15876" max="15877" width="10.7109375" style="36" customWidth="1"/>
    <col min="15878" max="16125" width="11.42578125" style="36"/>
    <col min="16126" max="16126" width="4.85546875" style="36" customWidth="1"/>
    <col min="16127" max="16127" width="3.140625" style="36" customWidth="1"/>
    <col min="16128" max="16128" width="6.7109375" style="36" customWidth="1"/>
    <col min="16129" max="16129" width="51" style="36" customWidth="1"/>
    <col min="16130" max="16131" width="8.7109375" style="36" customWidth="1"/>
    <col min="16132" max="16133" width="10.7109375" style="36" customWidth="1"/>
    <col min="16134" max="16384" width="11.42578125" style="36"/>
  </cols>
  <sheetData>
    <row r="1" spans="1:9" s="42" customFormat="1" ht="15" customHeight="1" x14ac:dyDescent="0.2">
      <c r="A1" s="38"/>
      <c r="B1" s="38"/>
      <c r="C1" s="38"/>
      <c r="D1" s="38"/>
      <c r="E1" s="38"/>
      <c r="F1" s="39"/>
      <c r="G1" s="40"/>
      <c r="H1" s="41"/>
      <c r="I1" s="41"/>
    </row>
    <row r="2" spans="1:9" s="42" customFormat="1" ht="15" customHeight="1" x14ac:dyDescent="0.25">
      <c r="A2" s="699" t="s">
        <v>36</v>
      </c>
      <c r="B2" s="699"/>
      <c r="C2" s="699"/>
      <c r="D2" s="699"/>
      <c r="E2" s="699"/>
      <c r="F2" s="699"/>
      <c r="G2" s="699"/>
      <c r="H2" s="699"/>
      <c r="I2" s="449"/>
    </row>
    <row r="3" spans="1:9" s="42" customFormat="1" ht="15" customHeight="1" x14ac:dyDescent="0.25">
      <c r="A3" s="441"/>
      <c r="B3" s="441"/>
      <c r="C3" s="441"/>
      <c r="D3" s="441"/>
      <c r="E3" s="441"/>
      <c r="F3" s="419"/>
      <c r="G3" s="420"/>
      <c r="H3" s="449"/>
      <c r="I3" s="449"/>
    </row>
    <row r="4" spans="1:9" s="42" customFormat="1" ht="15" customHeight="1" x14ac:dyDescent="0.25">
      <c r="A4" s="699" t="s">
        <v>476</v>
      </c>
      <c r="B4" s="699"/>
      <c r="C4" s="699"/>
      <c r="D4" s="699"/>
      <c r="E4" s="441"/>
      <c r="F4" s="446"/>
      <c r="G4" s="447"/>
      <c r="H4" s="448"/>
      <c r="I4" s="448"/>
    </row>
    <row r="5" spans="1:9" s="42" customFormat="1" ht="38.25" customHeight="1" x14ac:dyDescent="0.25">
      <c r="A5" s="697" t="s">
        <v>37</v>
      </c>
      <c r="B5" s="697"/>
      <c r="C5" s="697"/>
      <c r="D5" s="697"/>
      <c r="E5" s="697"/>
      <c r="F5" s="697"/>
      <c r="G5" s="697"/>
      <c r="H5" s="697"/>
      <c r="I5" s="605"/>
    </row>
    <row r="6" spans="1:9" s="42" customFormat="1" ht="33.75" customHeight="1" x14ac:dyDescent="0.25">
      <c r="A6" s="697" t="s">
        <v>38</v>
      </c>
      <c r="B6" s="697"/>
      <c r="C6" s="697"/>
      <c r="D6" s="697"/>
      <c r="E6" s="697"/>
      <c r="F6" s="697"/>
      <c r="G6" s="697"/>
      <c r="H6" s="697"/>
      <c r="I6" s="605"/>
    </row>
    <row r="7" spans="1:9" s="42" customFormat="1" ht="12.75" customHeight="1" x14ac:dyDescent="0.25">
      <c r="A7" s="451"/>
      <c r="B7" s="451"/>
      <c r="C7" s="451"/>
      <c r="D7" s="451"/>
      <c r="E7" s="451"/>
      <c r="F7" s="452"/>
      <c r="G7" s="453"/>
      <c r="H7" s="450"/>
      <c r="I7" s="450"/>
    </row>
    <row r="8" spans="1:9" s="42" customFormat="1" ht="42" customHeight="1" x14ac:dyDescent="0.25">
      <c r="A8" s="697" t="s">
        <v>39</v>
      </c>
      <c r="B8" s="697"/>
      <c r="C8" s="697"/>
      <c r="D8" s="697"/>
      <c r="E8" s="697"/>
      <c r="F8" s="697"/>
      <c r="G8" s="697"/>
      <c r="H8" s="697"/>
      <c r="I8" s="605"/>
    </row>
    <row r="9" spans="1:9" s="42" customFormat="1" ht="42" customHeight="1" x14ac:dyDescent="0.25">
      <c r="A9" s="697" t="s">
        <v>40</v>
      </c>
      <c r="B9" s="697"/>
      <c r="C9" s="697"/>
      <c r="D9" s="697"/>
      <c r="E9" s="697"/>
      <c r="F9" s="697"/>
      <c r="G9" s="697"/>
      <c r="H9" s="697"/>
      <c r="I9" s="605"/>
    </row>
    <row r="10" spans="1:9" s="42" customFormat="1" ht="37.5" customHeight="1" x14ac:dyDescent="0.25">
      <c r="A10" s="697" t="s">
        <v>41</v>
      </c>
      <c r="B10" s="697"/>
      <c r="C10" s="697"/>
      <c r="D10" s="697"/>
      <c r="E10" s="697"/>
      <c r="F10" s="697"/>
      <c r="G10" s="697"/>
      <c r="H10" s="697"/>
      <c r="I10" s="605"/>
    </row>
    <row r="11" spans="1:9" s="42" customFormat="1" ht="25.5" customHeight="1" x14ac:dyDescent="0.25">
      <c r="A11" s="698" t="s">
        <v>42</v>
      </c>
      <c r="B11" s="698"/>
      <c r="C11" s="698"/>
      <c r="D11" s="698"/>
      <c r="E11" s="698"/>
      <c r="F11" s="698"/>
      <c r="G11" s="698"/>
      <c r="H11" s="698"/>
      <c r="I11" s="606"/>
    </row>
    <row r="12" spans="1:9" s="42" customFormat="1" ht="12.75" customHeight="1" x14ac:dyDescent="0.25">
      <c r="A12" s="697" t="s">
        <v>43</v>
      </c>
      <c r="B12" s="697"/>
      <c r="C12" s="697"/>
      <c r="D12" s="697"/>
      <c r="E12" s="697"/>
      <c r="F12" s="697"/>
      <c r="G12" s="697"/>
      <c r="H12" s="697"/>
      <c r="I12" s="605"/>
    </row>
    <row r="13" spans="1:9" s="42" customFormat="1" ht="12.75" customHeight="1" x14ac:dyDescent="0.25">
      <c r="A13" s="451"/>
      <c r="B13" s="451"/>
      <c r="C13" s="451"/>
      <c r="D13" s="451"/>
      <c r="E13" s="451"/>
      <c r="F13" s="452"/>
      <c r="G13" s="453"/>
      <c r="H13" s="450"/>
      <c r="I13" s="450"/>
    </row>
    <row r="14" spans="1:9" s="42" customFormat="1" ht="30.75" customHeight="1" x14ac:dyDescent="0.25">
      <c r="A14" s="697" t="s">
        <v>44</v>
      </c>
      <c r="B14" s="697"/>
      <c r="C14" s="697"/>
      <c r="D14" s="697"/>
      <c r="E14" s="697"/>
      <c r="F14" s="697"/>
      <c r="G14" s="697"/>
      <c r="H14" s="697"/>
      <c r="I14" s="605"/>
    </row>
    <row r="15" spans="1:9" s="42" customFormat="1" ht="25.5" customHeight="1" x14ac:dyDescent="0.25">
      <c r="A15" s="697" t="s">
        <v>45</v>
      </c>
      <c r="B15" s="697"/>
      <c r="C15" s="697"/>
      <c r="D15" s="697"/>
      <c r="E15" s="697"/>
      <c r="F15" s="697"/>
      <c r="G15" s="697"/>
      <c r="H15" s="697"/>
      <c r="I15" s="605"/>
    </row>
    <row r="16" spans="1:9" s="42" customFormat="1" ht="36" customHeight="1" x14ac:dyDescent="0.25">
      <c r="A16" s="697" t="s">
        <v>46</v>
      </c>
      <c r="B16" s="697"/>
      <c r="C16" s="697"/>
      <c r="D16" s="697"/>
      <c r="E16" s="697"/>
      <c r="F16" s="697"/>
      <c r="G16" s="697"/>
      <c r="H16" s="697"/>
      <c r="I16" s="605"/>
    </row>
    <row r="17" spans="1:9" s="42" customFormat="1" ht="51.75" customHeight="1" x14ac:dyDescent="0.25">
      <c r="A17" s="697" t="s">
        <v>47</v>
      </c>
      <c r="B17" s="697"/>
      <c r="C17" s="697"/>
      <c r="D17" s="697"/>
      <c r="E17" s="697"/>
      <c r="F17" s="697"/>
      <c r="G17" s="697"/>
      <c r="H17" s="697"/>
      <c r="I17" s="605"/>
    </row>
    <row r="18" spans="1:9" s="42" customFormat="1" ht="27" customHeight="1" x14ac:dyDescent="0.25">
      <c r="A18" s="697" t="s">
        <v>48</v>
      </c>
      <c r="B18" s="697"/>
      <c r="C18" s="697"/>
      <c r="D18" s="697"/>
      <c r="E18" s="697"/>
      <c r="F18" s="697"/>
      <c r="G18" s="697"/>
      <c r="H18" s="697"/>
      <c r="I18" s="605"/>
    </row>
    <row r="19" spans="1:9" s="42" customFormat="1" ht="12.75" customHeight="1" x14ac:dyDescent="0.2">
      <c r="A19" s="116"/>
      <c r="B19" s="116"/>
      <c r="C19" s="116"/>
      <c r="D19" s="116"/>
      <c r="E19" s="116"/>
      <c r="F19" s="419"/>
      <c r="G19" s="420"/>
      <c r="H19" s="450"/>
      <c r="I19" s="450"/>
    </row>
    <row r="20" spans="1:9" s="610" customFormat="1" ht="27" customHeight="1" x14ac:dyDescent="0.25">
      <c r="A20" s="701" t="s">
        <v>477</v>
      </c>
      <c r="B20" s="701"/>
      <c r="C20" s="701"/>
      <c r="D20" s="607"/>
      <c r="E20" s="608"/>
      <c r="F20" s="609"/>
      <c r="H20" s="611"/>
      <c r="I20" s="611">
        <v>1</v>
      </c>
    </row>
    <row r="21" spans="1:9" s="614" customFormat="1" ht="12.75" x14ac:dyDescent="0.2">
      <c r="A21" s="612"/>
      <c r="B21" s="613"/>
      <c r="D21" s="615"/>
      <c r="E21" s="616"/>
      <c r="F21" s="617"/>
      <c r="H21" s="618"/>
      <c r="I21" s="618">
        <v>1</v>
      </c>
    </row>
    <row r="22" spans="1:9" s="614" customFormat="1" ht="12.75" x14ac:dyDescent="0.2">
      <c r="A22" s="612"/>
      <c r="B22" s="613"/>
      <c r="D22" s="615"/>
      <c r="E22" s="616"/>
      <c r="F22" s="617"/>
      <c r="H22" s="618"/>
      <c r="I22" s="618">
        <v>1</v>
      </c>
    </row>
    <row r="23" spans="1:9" s="621" customFormat="1" ht="12.75" x14ac:dyDescent="0.2">
      <c r="A23" s="619" t="s">
        <v>478</v>
      </c>
      <c r="B23" s="702" t="s">
        <v>479</v>
      </c>
      <c r="C23" s="702"/>
      <c r="D23" s="702"/>
      <c r="E23" s="702"/>
      <c r="F23" s="620"/>
      <c r="H23" s="622"/>
      <c r="I23" s="622">
        <v>1</v>
      </c>
    </row>
    <row r="24" spans="1:9" s="614" customFormat="1" ht="12.75" x14ac:dyDescent="0.2">
      <c r="A24" s="623"/>
      <c r="B24" s="703"/>
      <c r="C24" s="703"/>
      <c r="D24" s="703"/>
      <c r="E24" s="703"/>
      <c r="F24" s="703"/>
      <c r="H24" s="618"/>
      <c r="I24" s="618">
        <v>1</v>
      </c>
    </row>
    <row r="25" spans="1:9" s="614" customFormat="1" ht="38.25" customHeight="1" x14ac:dyDescent="0.2">
      <c r="A25" s="624"/>
      <c r="B25" s="700" t="s">
        <v>480</v>
      </c>
      <c r="C25" s="700"/>
      <c r="D25" s="700"/>
      <c r="E25" s="700"/>
      <c r="F25" s="700"/>
      <c r="G25" s="700"/>
      <c r="H25" s="700"/>
      <c r="I25" s="625" t="s">
        <v>481</v>
      </c>
    </row>
    <row r="26" spans="1:9" s="614" customFormat="1" ht="12.75" x14ac:dyDescent="0.2">
      <c r="A26" s="623"/>
      <c r="B26" s="700"/>
      <c r="C26" s="700"/>
      <c r="D26" s="700"/>
      <c r="E26" s="700"/>
      <c r="F26" s="700"/>
      <c r="G26" s="700"/>
      <c r="H26" s="700"/>
      <c r="I26" s="624">
        <v>1</v>
      </c>
    </row>
    <row r="27" spans="1:9" s="614" customFormat="1" ht="51" customHeight="1" x14ac:dyDescent="0.2">
      <c r="A27" s="623"/>
      <c r="B27" s="700" t="s">
        <v>482</v>
      </c>
      <c r="C27" s="700"/>
      <c r="D27" s="700"/>
      <c r="E27" s="700"/>
      <c r="F27" s="700"/>
      <c r="G27" s="700"/>
      <c r="H27" s="700"/>
      <c r="I27" s="624" t="s">
        <v>483</v>
      </c>
    </row>
    <row r="28" spans="1:9" s="614" customFormat="1" ht="12.75" x14ac:dyDescent="0.2">
      <c r="A28" s="623"/>
      <c r="B28" s="700"/>
      <c r="C28" s="700"/>
      <c r="D28" s="700"/>
      <c r="E28" s="700"/>
      <c r="F28" s="700"/>
      <c r="G28" s="700"/>
      <c r="H28" s="700"/>
      <c r="I28" s="624">
        <v>1</v>
      </c>
    </row>
    <row r="29" spans="1:9" s="614" customFormat="1" ht="38.25" customHeight="1" x14ac:dyDescent="0.2">
      <c r="A29" s="623"/>
      <c r="B29" s="700" t="s">
        <v>484</v>
      </c>
      <c r="C29" s="700"/>
      <c r="D29" s="700"/>
      <c r="E29" s="700"/>
      <c r="F29" s="700"/>
      <c r="G29" s="700"/>
      <c r="H29" s="700"/>
      <c r="I29" s="624" t="s">
        <v>481</v>
      </c>
    </row>
    <row r="30" spans="1:9" s="614" customFormat="1" ht="12.75" x14ac:dyDescent="0.2">
      <c r="A30" s="623"/>
      <c r="B30" s="700"/>
      <c r="C30" s="700"/>
      <c r="D30" s="700"/>
      <c r="E30" s="700"/>
      <c r="F30" s="700"/>
      <c r="G30" s="700"/>
      <c r="H30" s="700"/>
      <c r="I30" s="624">
        <v>1</v>
      </c>
    </row>
    <row r="31" spans="1:9" s="614" customFormat="1" ht="51" customHeight="1" x14ac:dyDescent="0.2">
      <c r="A31" s="626"/>
      <c r="B31" s="700" t="s">
        <v>485</v>
      </c>
      <c r="C31" s="700"/>
      <c r="D31" s="700"/>
      <c r="E31" s="700"/>
      <c r="F31" s="700"/>
      <c r="G31" s="700"/>
      <c r="H31" s="700"/>
      <c r="I31" s="624" t="s">
        <v>483</v>
      </c>
    </row>
    <row r="32" spans="1:9" s="614" customFormat="1" ht="12.75" x14ac:dyDescent="0.2">
      <c r="A32" s="623"/>
      <c r="B32" s="700"/>
      <c r="C32" s="700"/>
      <c r="D32" s="700"/>
      <c r="E32" s="700"/>
      <c r="F32" s="700"/>
      <c r="G32" s="700"/>
      <c r="H32" s="700"/>
      <c r="I32" s="624">
        <v>1</v>
      </c>
    </row>
    <row r="33" spans="1:9" s="614" customFormat="1" ht="38.25" customHeight="1" x14ac:dyDescent="0.2">
      <c r="A33" s="623"/>
      <c r="B33" s="700" t="s">
        <v>486</v>
      </c>
      <c r="C33" s="700"/>
      <c r="D33" s="700"/>
      <c r="E33" s="700"/>
      <c r="F33" s="700"/>
      <c r="G33" s="700"/>
      <c r="H33" s="700"/>
      <c r="I33" s="624" t="s">
        <v>481</v>
      </c>
    </row>
    <row r="34" spans="1:9" s="614" customFormat="1" ht="12.75" x14ac:dyDescent="0.2">
      <c r="A34" s="623"/>
      <c r="B34" s="627"/>
      <c r="C34" s="628"/>
      <c r="D34" s="628"/>
      <c r="E34" s="628"/>
      <c r="F34" s="628"/>
      <c r="H34" s="624"/>
      <c r="I34" s="624">
        <v>1</v>
      </c>
    </row>
    <row r="35" spans="1:9" s="614" customFormat="1" ht="38.25" customHeight="1" x14ac:dyDescent="0.2">
      <c r="A35" s="623"/>
      <c r="B35" s="700" t="s">
        <v>487</v>
      </c>
      <c r="C35" s="700"/>
      <c r="D35" s="700"/>
      <c r="E35" s="700"/>
      <c r="F35" s="700"/>
      <c r="G35" s="700"/>
      <c r="H35" s="700"/>
      <c r="I35" s="624" t="s">
        <v>481</v>
      </c>
    </row>
    <row r="36" spans="1:9" s="614" customFormat="1" ht="12.75" x14ac:dyDescent="0.2">
      <c r="A36" s="623"/>
      <c r="B36" s="700"/>
      <c r="C36" s="700"/>
      <c r="D36" s="700"/>
      <c r="E36" s="700"/>
      <c r="F36" s="700"/>
      <c r="G36" s="700"/>
      <c r="H36" s="700"/>
      <c r="I36" s="624">
        <v>1</v>
      </c>
    </row>
    <row r="37" spans="1:9" s="614" customFormat="1" ht="12.75" customHeight="1" x14ac:dyDescent="0.2">
      <c r="A37" s="623"/>
      <c r="B37" s="700" t="s">
        <v>488</v>
      </c>
      <c r="C37" s="700"/>
      <c r="D37" s="700"/>
      <c r="E37" s="700"/>
      <c r="F37" s="700"/>
      <c r="G37" s="700"/>
      <c r="H37" s="700"/>
      <c r="I37" s="624">
        <v>1</v>
      </c>
    </row>
    <row r="38" spans="1:9" s="614" customFormat="1" ht="12.75" x14ac:dyDescent="0.2">
      <c r="A38" s="623"/>
      <c r="B38" s="700"/>
      <c r="C38" s="700"/>
      <c r="D38" s="700"/>
      <c r="E38" s="700"/>
      <c r="F38" s="700"/>
      <c r="G38" s="700"/>
      <c r="H38" s="700"/>
      <c r="I38" s="624">
        <v>1</v>
      </c>
    </row>
    <row r="39" spans="1:9" s="614" customFormat="1" ht="25.5" customHeight="1" x14ac:dyDescent="0.2">
      <c r="A39" s="623"/>
      <c r="B39" s="700" t="s">
        <v>489</v>
      </c>
      <c r="C39" s="700"/>
      <c r="D39" s="700"/>
      <c r="E39" s="700"/>
      <c r="F39" s="700"/>
      <c r="G39" s="700"/>
      <c r="H39" s="700"/>
      <c r="I39" s="624" t="s">
        <v>490</v>
      </c>
    </row>
    <row r="40" spans="1:9" s="614" customFormat="1" ht="12.75" x14ac:dyDescent="0.2">
      <c r="A40" s="623"/>
      <c r="B40" s="700"/>
      <c r="C40" s="700"/>
      <c r="D40" s="700"/>
      <c r="E40" s="700"/>
      <c r="F40" s="700"/>
      <c r="G40" s="700"/>
      <c r="H40" s="700"/>
      <c r="I40" s="624">
        <v>1</v>
      </c>
    </row>
    <row r="41" spans="1:9" s="614" customFormat="1" ht="38.25" customHeight="1" x14ac:dyDescent="0.2">
      <c r="A41" s="623"/>
      <c r="B41" s="700" t="s">
        <v>491</v>
      </c>
      <c r="C41" s="700"/>
      <c r="D41" s="700"/>
      <c r="E41" s="700"/>
      <c r="F41" s="700"/>
      <c r="G41" s="700"/>
      <c r="H41" s="700"/>
      <c r="I41" s="624" t="s">
        <v>481</v>
      </c>
    </row>
    <row r="42" spans="1:9" s="614" customFormat="1" ht="12.75" x14ac:dyDescent="0.2">
      <c r="A42" s="623"/>
      <c r="B42" s="700"/>
      <c r="C42" s="700"/>
      <c r="D42" s="700"/>
      <c r="E42" s="700"/>
      <c r="F42" s="700"/>
      <c r="G42" s="700"/>
      <c r="H42" s="700"/>
      <c r="I42" s="624">
        <v>1</v>
      </c>
    </row>
    <row r="43" spans="1:9" s="614" customFormat="1" ht="25.5" customHeight="1" x14ac:dyDescent="0.2">
      <c r="A43" s="623"/>
      <c r="B43" s="700" t="s">
        <v>492</v>
      </c>
      <c r="C43" s="700"/>
      <c r="D43" s="700"/>
      <c r="E43" s="700"/>
      <c r="F43" s="700"/>
      <c r="G43" s="700"/>
      <c r="H43" s="700"/>
      <c r="I43" s="624" t="s">
        <v>490</v>
      </c>
    </row>
    <row r="44" spans="1:9" s="614" customFormat="1" ht="12.75" x14ac:dyDescent="0.2">
      <c r="A44" s="623"/>
      <c r="B44" s="700"/>
      <c r="C44" s="700"/>
      <c r="D44" s="700"/>
      <c r="E44" s="700"/>
      <c r="F44" s="700"/>
      <c r="G44" s="700"/>
      <c r="H44" s="700"/>
      <c r="I44" s="624">
        <v>1</v>
      </c>
    </row>
    <row r="45" spans="1:9" s="614" customFormat="1" ht="63.75" customHeight="1" x14ac:dyDescent="0.2">
      <c r="A45" s="623"/>
      <c r="B45" s="700" t="s">
        <v>493</v>
      </c>
      <c r="C45" s="700"/>
      <c r="D45" s="700"/>
      <c r="E45" s="700"/>
      <c r="F45" s="700"/>
      <c r="G45" s="700"/>
      <c r="H45" s="700"/>
      <c r="I45" s="624" t="s">
        <v>494</v>
      </c>
    </row>
    <row r="46" spans="1:9" s="614" customFormat="1" ht="12.75" x14ac:dyDescent="0.2">
      <c r="A46" s="623"/>
      <c r="B46" s="700"/>
      <c r="C46" s="700"/>
      <c r="D46" s="700"/>
      <c r="E46" s="700"/>
      <c r="F46" s="700"/>
      <c r="G46" s="700"/>
      <c r="H46" s="700"/>
      <c r="I46" s="624">
        <v>1</v>
      </c>
    </row>
    <row r="47" spans="1:9" s="614" customFormat="1" ht="38.25" customHeight="1" x14ac:dyDescent="0.2">
      <c r="A47" s="623"/>
      <c r="B47" s="700" t="s">
        <v>495</v>
      </c>
      <c r="C47" s="700"/>
      <c r="D47" s="700"/>
      <c r="E47" s="700"/>
      <c r="F47" s="700"/>
      <c r="G47" s="700"/>
      <c r="H47" s="700"/>
      <c r="I47" s="624" t="s">
        <v>481</v>
      </c>
    </row>
    <row r="48" spans="1:9" s="614" customFormat="1" ht="12.75" x14ac:dyDescent="0.2">
      <c r="A48" s="623"/>
      <c r="B48" s="700"/>
      <c r="C48" s="700"/>
      <c r="D48" s="700"/>
      <c r="E48" s="700"/>
      <c r="F48" s="700"/>
      <c r="G48" s="700"/>
      <c r="H48" s="624"/>
      <c r="I48" s="624">
        <v>1</v>
      </c>
    </row>
    <row r="49" spans="1:9" s="614" customFormat="1" ht="12.75" x14ac:dyDescent="0.2">
      <c r="A49" s="623"/>
      <c r="B49" s="700"/>
      <c r="C49" s="700"/>
      <c r="D49" s="700"/>
      <c r="E49" s="700"/>
      <c r="F49" s="700"/>
      <c r="G49" s="700"/>
      <c r="H49" s="624"/>
      <c r="I49" s="624">
        <v>1</v>
      </c>
    </row>
    <row r="50" spans="1:9" s="614" customFormat="1" ht="12.75" x14ac:dyDescent="0.2">
      <c r="A50" s="623"/>
      <c r="B50" s="700"/>
      <c r="C50" s="700"/>
      <c r="D50" s="700"/>
      <c r="E50" s="700"/>
      <c r="F50" s="700"/>
      <c r="G50" s="700"/>
      <c r="H50" s="624"/>
      <c r="I50" s="624">
        <v>1</v>
      </c>
    </row>
    <row r="51" spans="1:9" s="621" customFormat="1" ht="25.5" x14ac:dyDescent="0.2">
      <c r="A51" s="619" t="s">
        <v>496</v>
      </c>
      <c r="B51" s="705" t="s">
        <v>497</v>
      </c>
      <c r="C51" s="705"/>
      <c r="D51" s="705"/>
      <c r="E51" s="705"/>
      <c r="F51" s="705"/>
      <c r="H51" s="629"/>
      <c r="I51" s="629" t="s">
        <v>490</v>
      </c>
    </row>
    <row r="52" spans="1:9" s="614" customFormat="1" ht="12.75" x14ac:dyDescent="0.2">
      <c r="A52" s="623"/>
      <c r="B52" s="703"/>
      <c r="C52" s="703"/>
      <c r="D52" s="703"/>
      <c r="E52" s="703"/>
      <c r="F52" s="703"/>
      <c r="H52" s="624"/>
      <c r="I52" s="624">
        <v>1</v>
      </c>
    </row>
    <row r="53" spans="1:9" s="614" customFormat="1" ht="12.75" x14ac:dyDescent="0.2">
      <c r="A53" s="623"/>
      <c r="B53" s="703"/>
      <c r="C53" s="703"/>
      <c r="D53" s="703"/>
      <c r="E53" s="703"/>
      <c r="F53" s="703"/>
      <c r="H53" s="624"/>
      <c r="I53" s="624">
        <v>1</v>
      </c>
    </row>
    <row r="54" spans="1:9" s="621" customFormat="1" ht="12.75" customHeight="1" x14ac:dyDescent="0.2">
      <c r="A54" s="619"/>
      <c r="B54" s="704" t="s">
        <v>498</v>
      </c>
      <c r="C54" s="704"/>
      <c r="D54" s="704"/>
      <c r="E54" s="704"/>
      <c r="F54" s="704"/>
      <c r="G54" s="704"/>
      <c r="H54" s="629"/>
      <c r="I54" s="629">
        <v>1</v>
      </c>
    </row>
    <row r="55" spans="1:9" s="632" customFormat="1" ht="12.75" x14ac:dyDescent="0.2">
      <c r="A55" s="623"/>
      <c r="B55" s="700"/>
      <c r="C55" s="700"/>
      <c r="D55" s="700"/>
      <c r="E55" s="700"/>
      <c r="F55" s="700"/>
      <c r="G55" s="700"/>
      <c r="H55" s="624"/>
      <c r="I55" s="624">
        <v>1</v>
      </c>
    </row>
    <row r="56" spans="1:9" s="614" customFormat="1" ht="102" customHeight="1" x14ac:dyDescent="0.2">
      <c r="A56" s="623"/>
      <c r="B56" s="700" t="s">
        <v>499</v>
      </c>
      <c r="C56" s="700"/>
      <c r="D56" s="700"/>
      <c r="E56" s="700"/>
      <c r="F56" s="700"/>
      <c r="G56" s="700"/>
      <c r="H56" s="700"/>
      <c r="I56" s="624" t="s">
        <v>500</v>
      </c>
    </row>
    <row r="57" spans="1:9" s="614" customFormat="1" ht="12.75" x14ac:dyDescent="0.2">
      <c r="A57" s="623"/>
      <c r="B57" s="700"/>
      <c r="C57" s="700"/>
      <c r="D57" s="700"/>
      <c r="E57" s="700"/>
      <c r="F57" s="700"/>
      <c r="G57" s="700"/>
      <c r="H57" s="624"/>
      <c r="I57" s="624">
        <v>1</v>
      </c>
    </row>
    <row r="58" spans="1:9" s="621" customFormat="1" ht="12.75" x14ac:dyDescent="0.2">
      <c r="A58" s="619"/>
      <c r="B58" s="704" t="s">
        <v>501</v>
      </c>
      <c r="C58" s="704"/>
      <c r="D58" s="704"/>
      <c r="E58" s="704"/>
      <c r="F58" s="704"/>
      <c r="G58" s="704"/>
      <c r="H58" s="629"/>
      <c r="I58" s="629">
        <v>1</v>
      </c>
    </row>
    <row r="59" spans="1:9" s="614" customFormat="1" ht="12.75" x14ac:dyDescent="0.2">
      <c r="A59" s="623"/>
      <c r="B59" s="700"/>
      <c r="C59" s="700"/>
      <c r="D59" s="700"/>
      <c r="E59" s="700"/>
      <c r="F59" s="700"/>
      <c r="G59" s="700"/>
      <c r="H59" s="624"/>
      <c r="I59" s="624">
        <v>1</v>
      </c>
    </row>
    <row r="60" spans="1:9" s="614" customFormat="1" ht="25.5" customHeight="1" x14ac:dyDescent="0.2">
      <c r="A60" s="623"/>
      <c r="B60" s="700" t="s">
        <v>502</v>
      </c>
      <c r="C60" s="700"/>
      <c r="D60" s="700"/>
      <c r="E60" s="700"/>
      <c r="F60" s="700"/>
      <c r="G60" s="700"/>
      <c r="H60" s="700"/>
      <c r="I60" s="624" t="s">
        <v>490</v>
      </c>
    </row>
    <row r="61" spans="1:9" s="614" customFormat="1" ht="12.75" customHeight="1" x14ac:dyDescent="0.2">
      <c r="A61" s="623"/>
      <c r="B61" s="700" t="s">
        <v>503</v>
      </c>
      <c r="C61" s="700"/>
      <c r="D61" s="700"/>
      <c r="E61" s="700"/>
      <c r="F61" s="700"/>
      <c r="G61" s="700"/>
      <c r="H61" s="700"/>
      <c r="I61" s="624">
        <v>1</v>
      </c>
    </row>
    <row r="62" spans="1:9" s="614" customFormat="1" ht="12.75" customHeight="1" x14ac:dyDescent="0.2">
      <c r="A62" s="623"/>
      <c r="B62" s="700" t="s">
        <v>504</v>
      </c>
      <c r="C62" s="700"/>
      <c r="D62" s="700"/>
      <c r="E62" s="700"/>
      <c r="F62" s="700"/>
      <c r="G62" s="700"/>
      <c r="H62" s="700"/>
      <c r="I62" s="624">
        <v>1</v>
      </c>
    </row>
    <row r="63" spans="1:9" s="614" customFormat="1" ht="12.75" customHeight="1" x14ac:dyDescent="0.2">
      <c r="A63" s="623"/>
      <c r="B63" s="700" t="s">
        <v>505</v>
      </c>
      <c r="C63" s="700"/>
      <c r="D63" s="700"/>
      <c r="E63" s="700"/>
      <c r="F63" s="700"/>
      <c r="G63" s="700"/>
      <c r="H63" s="700"/>
      <c r="I63" s="624">
        <v>1</v>
      </c>
    </row>
    <row r="64" spans="1:9" s="614" customFormat="1" ht="12.75" customHeight="1" x14ac:dyDescent="0.2">
      <c r="A64" s="623"/>
      <c r="B64" s="700" t="s">
        <v>506</v>
      </c>
      <c r="C64" s="700"/>
      <c r="D64" s="700"/>
      <c r="E64" s="700"/>
      <c r="F64" s="700"/>
      <c r="G64" s="700"/>
      <c r="H64" s="700"/>
      <c r="I64" s="624">
        <v>1</v>
      </c>
    </row>
    <row r="65" spans="1:9" s="614" customFormat="1" ht="12.75" customHeight="1" x14ac:dyDescent="0.2">
      <c r="A65" s="623"/>
      <c r="B65" s="700" t="s">
        <v>507</v>
      </c>
      <c r="C65" s="700"/>
      <c r="D65" s="700"/>
      <c r="E65" s="700"/>
      <c r="F65" s="700"/>
      <c r="G65" s="700"/>
      <c r="H65" s="700"/>
      <c r="I65" s="624">
        <v>1</v>
      </c>
    </row>
    <row r="66" spans="1:9" s="614" customFormat="1" ht="12.75" customHeight="1" x14ac:dyDescent="0.2">
      <c r="A66" s="623"/>
      <c r="B66" s="700" t="s">
        <v>508</v>
      </c>
      <c r="C66" s="700"/>
      <c r="D66" s="700"/>
      <c r="E66" s="700"/>
      <c r="F66" s="700"/>
      <c r="G66" s="700"/>
      <c r="H66" s="700"/>
      <c r="I66" s="624">
        <v>1</v>
      </c>
    </row>
    <row r="67" spans="1:9" s="614" customFormat="1" ht="12.75" customHeight="1" x14ac:dyDescent="0.2">
      <c r="A67" s="623"/>
      <c r="B67" s="700" t="s">
        <v>509</v>
      </c>
      <c r="C67" s="700"/>
      <c r="D67" s="700"/>
      <c r="E67" s="700"/>
      <c r="F67" s="700"/>
      <c r="G67" s="700"/>
      <c r="H67" s="700"/>
      <c r="I67" s="624">
        <v>1</v>
      </c>
    </row>
    <row r="68" spans="1:9" s="614" customFormat="1" ht="12.75" customHeight="1" x14ac:dyDescent="0.2">
      <c r="A68" s="623"/>
      <c r="B68" s="700" t="s">
        <v>510</v>
      </c>
      <c r="C68" s="700"/>
      <c r="D68" s="700"/>
      <c r="E68" s="700"/>
      <c r="F68" s="700"/>
      <c r="G68" s="700"/>
      <c r="H68" s="700"/>
      <c r="I68" s="624">
        <v>1</v>
      </c>
    </row>
    <row r="69" spans="1:9" s="614" customFormat="1" ht="12.75" customHeight="1" x14ac:dyDescent="0.2">
      <c r="A69" s="623"/>
      <c r="B69" s="700" t="s">
        <v>511</v>
      </c>
      <c r="C69" s="700"/>
      <c r="D69" s="700"/>
      <c r="E69" s="700"/>
      <c r="F69" s="700"/>
      <c r="G69" s="700"/>
      <c r="H69" s="700"/>
      <c r="I69" s="624">
        <v>1</v>
      </c>
    </row>
    <row r="70" spans="1:9" s="614" customFormat="1" ht="12.75" customHeight="1" x14ac:dyDescent="0.2">
      <c r="A70" s="623"/>
      <c r="B70" s="700" t="s">
        <v>512</v>
      </c>
      <c r="C70" s="700"/>
      <c r="D70" s="700"/>
      <c r="E70" s="700"/>
      <c r="F70" s="700"/>
      <c r="G70" s="700"/>
      <c r="H70" s="700"/>
      <c r="I70" s="624">
        <v>1</v>
      </c>
    </row>
    <row r="71" spans="1:9" s="614" customFormat="1" ht="12.75" customHeight="1" x14ac:dyDescent="0.2">
      <c r="A71" s="623"/>
      <c r="B71" s="700" t="s">
        <v>513</v>
      </c>
      <c r="C71" s="700"/>
      <c r="D71" s="700"/>
      <c r="E71" s="700"/>
      <c r="F71" s="700"/>
      <c r="G71" s="700"/>
      <c r="H71" s="700"/>
      <c r="I71" s="624">
        <v>1</v>
      </c>
    </row>
    <row r="72" spans="1:9" s="614" customFormat="1" ht="25.5" customHeight="1" x14ac:dyDescent="0.2">
      <c r="A72" s="623"/>
      <c r="B72" s="700" t="s">
        <v>514</v>
      </c>
      <c r="C72" s="700"/>
      <c r="D72" s="700"/>
      <c r="E72" s="700"/>
      <c r="F72" s="700"/>
      <c r="G72" s="700"/>
      <c r="H72" s="700"/>
      <c r="I72" s="624" t="s">
        <v>490</v>
      </c>
    </row>
    <row r="73" spans="1:9" s="614" customFormat="1" ht="25.5" customHeight="1" x14ac:dyDescent="0.2">
      <c r="A73" s="623"/>
      <c r="B73" s="700" t="s">
        <v>515</v>
      </c>
      <c r="C73" s="700"/>
      <c r="D73" s="700"/>
      <c r="E73" s="700"/>
      <c r="F73" s="700"/>
      <c r="G73" s="700"/>
      <c r="H73" s="700"/>
      <c r="I73" s="624" t="s">
        <v>490</v>
      </c>
    </row>
    <row r="74" spans="1:9" s="614" customFormat="1" ht="12.75" customHeight="1" x14ac:dyDescent="0.2">
      <c r="A74" s="623"/>
      <c r="B74" s="700" t="s">
        <v>516</v>
      </c>
      <c r="C74" s="700"/>
      <c r="D74" s="700"/>
      <c r="E74" s="700"/>
      <c r="F74" s="700"/>
      <c r="G74" s="700"/>
      <c r="H74" s="700"/>
      <c r="I74" s="624">
        <v>1</v>
      </c>
    </row>
    <row r="75" spans="1:9" s="614" customFormat="1" ht="12.75" customHeight="1" x14ac:dyDescent="0.2">
      <c r="A75" s="623"/>
      <c r="B75" s="700" t="s">
        <v>517</v>
      </c>
      <c r="C75" s="700"/>
      <c r="D75" s="700"/>
      <c r="E75" s="700"/>
      <c r="F75" s="700"/>
      <c r="G75" s="700"/>
      <c r="H75" s="700"/>
      <c r="I75" s="624">
        <v>1</v>
      </c>
    </row>
    <row r="76" spans="1:9" s="614" customFormat="1" ht="25.5" customHeight="1" x14ac:dyDescent="0.2">
      <c r="A76" s="623"/>
      <c r="B76" s="700" t="s">
        <v>518</v>
      </c>
      <c r="C76" s="700"/>
      <c r="D76" s="700"/>
      <c r="E76" s="700"/>
      <c r="F76" s="700"/>
      <c r="G76" s="700"/>
      <c r="H76" s="700"/>
      <c r="I76" s="624" t="s">
        <v>490</v>
      </c>
    </row>
    <row r="77" spans="1:9" s="614" customFormat="1" ht="12.75" x14ac:dyDescent="0.2">
      <c r="A77" s="623"/>
      <c r="B77" s="700"/>
      <c r="C77" s="700"/>
      <c r="D77" s="700"/>
      <c r="E77" s="700"/>
      <c r="F77" s="700"/>
      <c r="G77" s="700"/>
      <c r="H77" s="624"/>
      <c r="I77" s="624">
        <v>1</v>
      </c>
    </row>
    <row r="78" spans="1:9" s="621" customFormat="1" ht="12.75" x14ac:dyDescent="0.2">
      <c r="A78" s="619"/>
      <c r="B78" s="705" t="s">
        <v>519</v>
      </c>
      <c r="C78" s="705"/>
      <c r="D78" s="705"/>
      <c r="E78" s="705"/>
      <c r="F78" s="705"/>
      <c r="H78" s="629"/>
      <c r="I78" s="629">
        <v>1</v>
      </c>
    </row>
    <row r="79" spans="1:9" s="614" customFormat="1" ht="12.75" x14ac:dyDescent="0.2">
      <c r="A79" s="623"/>
      <c r="B79" s="630"/>
      <c r="C79" s="630"/>
      <c r="D79" s="630"/>
      <c r="E79" s="630"/>
      <c r="F79" s="630"/>
      <c r="H79" s="624"/>
      <c r="I79" s="624">
        <v>1</v>
      </c>
    </row>
    <row r="80" spans="1:9" s="614" customFormat="1" ht="51" customHeight="1" x14ac:dyDescent="0.2">
      <c r="A80" s="623"/>
      <c r="B80" s="700" t="s">
        <v>520</v>
      </c>
      <c r="C80" s="700"/>
      <c r="D80" s="700"/>
      <c r="E80" s="700"/>
      <c r="F80" s="700"/>
      <c r="G80" s="700"/>
      <c r="H80" s="700"/>
      <c r="I80" s="624" t="s">
        <v>483</v>
      </c>
    </row>
    <row r="81" spans="1:9" s="614" customFormat="1" ht="12.75" x14ac:dyDescent="0.2">
      <c r="A81" s="623"/>
      <c r="B81" s="630"/>
      <c r="C81" s="630"/>
      <c r="D81" s="630"/>
      <c r="E81" s="630"/>
      <c r="F81" s="630"/>
      <c r="H81" s="624"/>
      <c r="I81" s="624">
        <v>1</v>
      </c>
    </row>
    <row r="82" spans="1:9" s="621" customFormat="1" ht="12.75" x14ac:dyDescent="0.2">
      <c r="A82" s="619"/>
      <c r="B82" s="705" t="s">
        <v>521</v>
      </c>
      <c r="C82" s="705"/>
      <c r="D82" s="705"/>
      <c r="E82" s="705"/>
      <c r="F82" s="705"/>
      <c r="H82" s="629"/>
      <c r="I82" s="629">
        <v>1</v>
      </c>
    </row>
    <row r="83" spans="1:9" s="632" customFormat="1" ht="12.75" x14ac:dyDescent="0.2">
      <c r="A83" s="623"/>
      <c r="B83" s="631"/>
      <c r="C83" s="631"/>
      <c r="D83" s="631"/>
      <c r="E83" s="631"/>
      <c r="F83" s="631"/>
      <c r="H83" s="624"/>
      <c r="I83" s="624">
        <v>1</v>
      </c>
    </row>
    <row r="84" spans="1:9" s="614" customFormat="1" ht="25.5" customHeight="1" x14ac:dyDescent="0.2">
      <c r="A84" s="623"/>
      <c r="B84" s="700" t="s">
        <v>522</v>
      </c>
      <c r="C84" s="700"/>
      <c r="D84" s="700"/>
      <c r="E84" s="700"/>
      <c r="F84" s="700"/>
      <c r="G84" s="700"/>
      <c r="H84" s="700"/>
      <c r="I84" s="624" t="s">
        <v>490</v>
      </c>
    </row>
    <row r="85" spans="1:9" s="614" customFormat="1" ht="12.75" x14ac:dyDescent="0.2">
      <c r="A85" s="623"/>
      <c r="B85" s="703"/>
      <c r="C85" s="703"/>
      <c r="D85" s="703"/>
      <c r="E85" s="703"/>
      <c r="F85" s="703"/>
      <c r="H85" s="624"/>
      <c r="I85" s="624">
        <v>1</v>
      </c>
    </row>
    <row r="86" spans="1:9" s="621" customFormat="1" ht="12.75" x14ac:dyDescent="0.2">
      <c r="A86" s="619"/>
      <c r="B86" s="705" t="s">
        <v>523</v>
      </c>
      <c r="C86" s="705"/>
      <c r="D86" s="705"/>
      <c r="E86" s="705"/>
      <c r="F86" s="705"/>
      <c r="H86" s="629"/>
      <c r="I86" s="629">
        <v>1</v>
      </c>
    </row>
    <row r="87" spans="1:9" s="614" customFormat="1" ht="12.75" x14ac:dyDescent="0.2">
      <c r="A87" s="623"/>
      <c r="B87" s="630"/>
      <c r="C87" s="630"/>
      <c r="D87" s="630"/>
      <c r="E87" s="630"/>
      <c r="F87" s="630"/>
      <c r="H87" s="624"/>
      <c r="I87" s="624">
        <v>1</v>
      </c>
    </row>
    <row r="88" spans="1:9" s="614" customFormat="1" ht="51" customHeight="1" x14ac:dyDescent="0.2">
      <c r="A88" s="623"/>
      <c r="B88" s="700" t="s">
        <v>524</v>
      </c>
      <c r="C88" s="700"/>
      <c r="D88" s="700"/>
      <c r="E88" s="700"/>
      <c r="F88" s="700"/>
      <c r="G88" s="700"/>
      <c r="H88" s="700"/>
      <c r="I88" s="624" t="s">
        <v>483</v>
      </c>
    </row>
    <row r="89" spans="1:9" s="614" customFormat="1" ht="12.75" x14ac:dyDescent="0.2">
      <c r="A89" s="623"/>
      <c r="B89" s="630"/>
      <c r="C89" s="630"/>
      <c r="D89" s="630"/>
      <c r="E89" s="630"/>
      <c r="F89" s="630"/>
      <c r="H89" s="624"/>
      <c r="I89" s="624">
        <v>1</v>
      </c>
    </row>
    <row r="90" spans="1:9" s="621" customFormat="1" ht="12.75" x14ac:dyDescent="0.2">
      <c r="A90" s="619"/>
      <c r="B90" s="705" t="s">
        <v>525</v>
      </c>
      <c r="C90" s="705"/>
      <c r="D90" s="705"/>
      <c r="E90" s="705"/>
      <c r="F90" s="705"/>
      <c r="H90" s="629"/>
      <c r="I90" s="629">
        <v>1</v>
      </c>
    </row>
    <row r="91" spans="1:9" s="614" customFormat="1" ht="12.75" x14ac:dyDescent="0.2">
      <c r="A91" s="623"/>
      <c r="B91" s="630"/>
      <c r="C91" s="630"/>
      <c r="D91" s="630"/>
      <c r="E91" s="630"/>
      <c r="F91" s="630"/>
      <c r="H91" s="624"/>
      <c r="I91" s="624">
        <v>1</v>
      </c>
    </row>
    <row r="92" spans="1:9" s="614" customFormat="1" ht="38.25" customHeight="1" x14ac:dyDescent="0.2">
      <c r="A92" s="623"/>
      <c r="B92" s="700" t="s">
        <v>526</v>
      </c>
      <c r="C92" s="700"/>
      <c r="D92" s="700"/>
      <c r="E92" s="700"/>
      <c r="F92" s="700"/>
      <c r="G92" s="700"/>
      <c r="H92" s="700"/>
      <c r="I92" s="624" t="s">
        <v>481</v>
      </c>
    </row>
    <row r="93" spans="1:9" s="614" customFormat="1" ht="12.75" x14ac:dyDescent="0.2">
      <c r="A93" s="623"/>
      <c r="B93" s="630"/>
      <c r="C93" s="630"/>
      <c r="D93" s="630"/>
      <c r="E93" s="630"/>
      <c r="F93" s="630"/>
      <c r="H93" s="624"/>
      <c r="I93" s="624">
        <v>1</v>
      </c>
    </row>
    <row r="94" spans="1:9" s="621" customFormat="1" ht="12.75" x14ac:dyDescent="0.2">
      <c r="A94" s="619"/>
      <c r="B94" s="705" t="s">
        <v>527</v>
      </c>
      <c r="C94" s="705"/>
      <c r="D94" s="705"/>
      <c r="E94" s="705"/>
      <c r="F94" s="705"/>
      <c r="H94" s="629"/>
      <c r="I94" s="629">
        <v>1</v>
      </c>
    </row>
    <row r="95" spans="1:9" s="614" customFormat="1" ht="12.75" x14ac:dyDescent="0.2">
      <c r="A95" s="623"/>
      <c r="B95" s="630"/>
      <c r="C95" s="630"/>
      <c r="D95" s="630"/>
      <c r="E95" s="630"/>
      <c r="F95" s="630"/>
      <c r="H95" s="624"/>
      <c r="I95" s="624">
        <v>1</v>
      </c>
    </row>
    <row r="96" spans="1:9" s="614" customFormat="1" ht="32.25" customHeight="1" x14ac:dyDescent="0.2">
      <c r="A96" s="623"/>
      <c r="B96" s="700" t="s">
        <v>528</v>
      </c>
      <c r="C96" s="700"/>
      <c r="D96" s="700"/>
      <c r="E96" s="700"/>
      <c r="F96" s="700"/>
      <c r="G96" s="700"/>
      <c r="H96" s="700"/>
      <c r="I96" s="624">
        <v>1</v>
      </c>
    </row>
    <row r="97" spans="1:9" s="614" customFormat="1" ht="12.75" x14ac:dyDescent="0.2">
      <c r="A97" s="623"/>
      <c r="B97" s="700"/>
      <c r="C97" s="700"/>
      <c r="D97" s="700"/>
      <c r="E97" s="700"/>
      <c r="F97" s="700"/>
      <c r="G97" s="700"/>
      <c r="H97" s="624"/>
      <c r="I97" s="624">
        <v>1</v>
      </c>
    </row>
    <row r="98" spans="1:9" s="621" customFormat="1" ht="12.75" x14ac:dyDescent="0.2">
      <c r="A98" s="619"/>
      <c r="B98" s="705" t="s">
        <v>529</v>
      </c>
      <c r="C98" s="705"/>
      <c r="D98" s="705"/>
      <c r="E98" s="705"/>
      <c r="F98" s="705"/>
      <c r="H98" s="629"/>
      <c r="I98" s="629">
        <v>1</v>
      </c>
    </row>
    <row r="99" spans="1:9" s="614" customFormat="1" ht="12.75" x14ac:dyDescent="0.2">
      <c r="A99" s="623"/>
      <c r="B99" s="630"/>
      <c r="C99" s="630"/>
      <c r="D99" s="630"/>
      <c r="E99" s="630"/>
      <c r="F99" s="630"/>
      <c r="H99" s="624"/>
      <c r="I99" s="624">
        <v>1</v>
      </c>
    </row>
    <row r="100" spans="1:9" s="614" customFormat="1" ht="89.25" customHeight="1" x14ac:dyDescent="0.2">
      <c r="A100" s="623"/>
      <c r="B100" s="700" t="s">
        <v>530</v>
      </c>
      <c r="C100" s="700"/>
      <c r="D100" s="700"/>
      <c r="E100" s="700"/>
      <c r="F100" s="700"/>
      <c r="G100" s="700"/>
      <c r="H100" s="700"/>
      <c r="I100" s="624" t="s">
        <v>531</v>
      </c>
    </row>
    <row r="101" spans="1:9" s="614" customFormat="1" ht="12.75" x14ac:dyDescent="0.2">
      <c r="A101" s="623"/>
      <c r="B101" s="703"/>
      <c r="C101" s="703"/>
      <c r="D101" s="703"/>
      <c r="E101" s="703"/>
      <c r="F101" s="703"/>
      <c r="H101" s="624"/>
      <c r="I101" s="624">
        <v>1</v>
      </c>
    </row>
    <row r="102" spans="1:9" s="621" customFormat="1" ht="12.75" x14ac:dyDescent="0.2">
      <c r="A102" s="619"/>
      <c r="B102" s="705" t="s">
        <v>532</v>
      </c>
      <c r="C102" s="705"/>
      <c r="D102" s="705"/>
      <c r="E102" s="705"/>
      <c r="F102" s="705"/>
      <c r="H102" s="629"/>
      <c r="I102" s="629">
        <v>1</v>
      </c>
    </row>
    <row r="103" spans="1:9" s="614" customFormat="1" ht="12.75" x14ac:dyDescent="0.2">
      <c r="A103" s="623"/>
      <c r="B103" s="630"/>
      <c r="C103" s="630"/>
      <c r="D103" s="630"/>
      <c r="E103" s="630"/>
      <c r="F103" s="630"/>
      <c r="H103" s="624"/>
      <c r="I103" s="624">
        <v>1</v>
      </c>
    </row>
    <row r="104" spans="1:9" s="614" customFormat="1" ht="25.5" customHeight="1" x14ac:dyDescent="0.2">
      <c r="A104" s="623"/>
      <c r="B104" s="700" t="s">
        <v>533</v>
      </c>
      <c r="C104" s="700"/>
      <c r="D104" s="700"/>
      <c r="E104" s="700"/>
      <c r="F104" s="700"/>
      <c r="G104" s="700"/>
      <c r="H104" s="700"/>
      <c r="I104" s="624" t="s">
        <v>490</v>
      </c>
    </row>
    <row r="105" spans="1:9" s="614" customFormat="1" ht="12.75" customHeight="1" x14ac:dyDescent="0.2">
      <c r="A105" s="623"/>
      <c r="B105" s="700" t="s">
        <v>534</v>
      </c>
      <c r="C105" s="700"/>
      <c r="D105" s="700"/>
      <c r="E105" s="700"/>
      <c r="F105" s="700"/>
      <c r="G105" s="700"/>
      <c r="H105" s="700"/>
      <c r="I105" s="624">
        <v>1</v>
      </c>
    </row>
    <row r="106" spans="1:9" s="614" customFormat="1" ht="12.75" customHeight="1" x14ac:dyDescent="0.2">
      <c r="A106" s="623"/>
      <c r="B106" s="700" t="s">
        <v>535</v>
      </c>
      <c r="C106" s="700"/>
      <c r="D106" s="700"/>
      <c r="E106" s="700"/>
      <c r="F106" s="700"/>
      <c r="G106" s="700"/>
      <c r="H106" s="700"/>
      <c r="I106" s="624">
        <v>1</v>
      </c>
    </row>
    <row r="107" spans="1:9" s="614" customFormat="1" ht="12.75" customHeight="1" x14ac:dyDescent="0.2">
      <c r="A107" s="623"/>
      <c r="B107" s="700" t="s">
        <v>536</v>
      </c>
      <c r="C107" s="700"/>
      <c r="D107" s="700"/>
      <c r="E107" s="700"/>
      <c r="F107" s="700"/>
      <c r="G107" s="700"/>
      <c r="H107" s="700"/>
      <c r="I107" s="624">
        <v>1</v>
      </c>
    </row>
    <row r="108" spans="1:9" s="614" customFormat="1" ht="12.75" customHeight="1" x14ac:dyDescent="0.2">
      <c r="A108" s="623"/>
      <c r="B108" s="700" t="s">
        <v>537</v>
      </c>
      <c r="C108" s="700"/>
      <c r="D108" s="700"/>
      <c r="E108" s="700"/>
      <c r="F108" s="700"/>
      <c r="G108" s="700"/>
      <c r="H108" s="700"/>
      <c r="I108" s="624">
        <v>1</v>
      </c>
    </row>
    <row r="109" spans="1:9" s="614" customFormat="1" ht="12.75" customHeight="1" x14ac:dyDescent="0.2">
      <c r="A109" s="623"/>
      <c r="B109" s="700" t="s">
        <v>538</v>
      </c>
      <c r="C109" s="700"/>
      <c r="D109" s="700"/>
      <c r="E109" s="700"/>
      <c r="F109" s="700"/>
      <c r="G109" s="700"/>
      <c r="H109" s="700"/>
      <c r="I109" s="624">
        <v>1</v>
      </c>
    </row>
    <row r="110" spans="1:9" s="614" customFormat="1" ht="12.75" customHeight="1" x14ac:dyDescent="0.2">
      <c r="A110" s="623"/>
      <c r="B110" s="700" t="s">
        <v>539</v>
      </c>
      <c r="C110" s="700"/>
      <c r="D110" s="700"/>
      <c r="E110" s="700"/>
      <c r="F110" s="700"/>
      <c r="G110" s="700"/>
      <c r="H110" s="700"/>
      <c r="I110" s="624">
        <v>1</v>
      </c>
    </row>
    <row r="111" spans="1:9" s="614" customFormat="1" ht="25.5" customHeight="1" x14ac:dyDescent="0.2">
      <c r="A111" s="623"/>
      <c r="B111" s="700" t="s">
        <v>540</v>
      </c>
      <c r="C111" s="700"/>
      <c r="D111" s="700"/>
      <c r="E111" s="700"/>
      <c r="F111" s="700"/>
      <c r="G111" s="700"/>
      <c r="H111" s="700"/>
      <c r="I111" s="624" t="s">
        <v>490</v>
      </c>
    </row>
    <row r="112" spans="1:9" s="614" customFormat="1" ht="25.5" customHeight="1" x14ac:dyDescent="0.2">
      <c r="A112" s="623"/>
      <c r="B112" s="700" t="s">
        <v>541</v>
      </c>
      <c r="C112" s="700"/>
      <c r="D112" s="700"/>
      <c r="E112" s="700"/>
      <c r="F112" s="700"/>
      <c r="G112" s="700"/>
      <c r="H112" s="700"/>
      <c r="I112" s="624" t="s">
        <v>490</v>
      </c>
    </row>
    <row r="113" spans="1:9" s="614" customFormat="1" ht="12.75" x14ac:dyDescent="0.2">
      <c r="A113" s="623"/>
      <c r="B113" s="703"/>
      <c r="C113" s="703"/>
      <c r="D113" s="703"/>
      <c r="E113" s="703"/>
      <c r="F113" s="703"/>
      <c r="H113" s="624"/>
      <c r="I113" s="624">
        <v>1</v>
      </c>
    </row>
    <row r="114" spans="1:9" s="621" customFormat="1" ht="12.75" x14ac:dyDescent="0.2">
      <c r="A114" s="619"/>
      <c r="B114" s="705" t="s">
        <v>542</v>
      </c>
      <c r="C114" s="705"/>
      <c r="D114" s="705"/>
      <c r="E114" s="705"/>
      <c r="F114" s="705"/>
      <c r="H114" s="629"/>
      <c r="I114" s="629">
        <v>1</v>
      </c>
    </row>
    <row r="115" spans="1:9" s="614" customFormat="1" ht="12.75" x14ac:dyDescent="0.2">
      <c r="A115" s="623"/>
      <c r="B115" s="630"/>
      <c r="C115" s="630"/>
      <c r="D115" s="630"/>
      <c r="E115" s="630"/>
      <c r="F115" s="630"/>
      <c r="H115" s="624"/>
      <c r="I115" s="624">
        <v>1</v>
      </c>
    </row>
    <row r="116" spans="1:9" s="614" customFormat="1" ht="25.5" customHeight="1" x14ac:dyDescent="0.2">
      <c r="A116" s="623"/>
      <c r="B116" s="700" t="s">
        <v>543</v>
      </c>
      <c r="C116" s="700"/>
      <c r="D116" s="700"/>
      <c r="E116" s="700"/>
      <c r="F116" s="700"/>
      <c r="G116" s="700"/>
      <c r="H116" s="700"/>
      <c r="I116" s="624" t="s">
        <v>490</v>
      </c>
    </row>
    <row r="117" spans="1:9" s="614" customFormat="1" ht="12.75" x14ac:dyDescent="0.2">
      <c r="A117" s="623"/>
      <c r="B117" s="700"/>
      <c r="C117" s="700"/>
      <c r="D117" s="700"/>
      <c r="E117" s="700"/>
      <c r="F117" s="700"/>
      <c r="G117" s="700"/>
      <c r="H117" s="700"/>
      <c r="I117" s="624">
        <v>1</v>
      </c>
    </row>
    <row r="118" spans="1:9" s="614" customFormat="1" ht="25.5" customHeight="1" x14ac:dyDescent="0.2">
      <c r="A118" s="623"/>
      <c r="B118" s="700" t="s">
        <v>544</v>
      </c>
      <c r="C118" s="700"/>
      <c r="D118" s="700"/>
      <c r="E118" s="700"/>
      <c r="F118" s="700"/>
      <c r="G118" s="700"/>
      <c r="H118" s="700"/>
      <c r="I118" s="624" t="s">
        <v>490</v>
      </c>
    </row>
    <row r="119" spans="1:9" s="614" customFormat="1" ht="38.25" customHeight="1" x14ac:dyDescent="0.2">
      <c r="A119" s="623"/>
      <c r="B119" s="700" t="s">
        <v>545</v>
      </c>
      <c r="C119" s="700"/>
      <c r="D119" s="700"/>
      <c r="E119" s="700"/>
      <c r="F119" s="700"/>
      <c r="G119" s="700"/>
      <c r="H119" s="700"/>
      <c r="I119" s="624" t="s">
        <v>481</v>
      </c>
    </row>
    <row r="120" spans="1:9" s="614" customFormat="1" ht="12.75" customHeight="1" x14ac:dyDescent="0.2">
      <c r="A120" s="623"/>
      <c r="B120" s="700" t="s">
        <v>546</v>
      </c>
      <c r="C120" s="700"/>
      <c r="D120" s="700"/>
      <c r="E120" s="700"/>
      <c r="F120" s="700"/>
      <c r="G120" s="700"/>
      <c r="H120" s="700"/>
      <c r="I120" s="624">
        <v>1</v>
      </c>
    </row>
    <row r="121" spans="1:9" s="614" customFormat="1" ht="12.75" customHeight="1" x14ac:dyDescent="0.2">
      <c r="A121" s="623"/>
      <c r="B121" s="700" t="s">
        <v>547</v>
      </c>
      <c r="C121" s="700"/>
      <c r="D121" s="700"/>
      <c r="E121" s="700"/>
      <c r="F121" s="700"/>
      <c r="G121" s="700"/>
      <c r="H121" s="700"/>
      <c r="I121" s="624">
        <v>1</v>
      </c>
    </row>
    <row r="122" spans="1:9" s="614" customFormat="1" ht="12.75" customHeight="1" x14ac:dyDescent="0.2">
      <c r="A122" s="623"/>
      <c r="B122" s="700" t="s">
        <v>548</v>
      </c>
      <c r="C122" s="700"/>
      <c r="D122" s="700"/>
      <c r="E122" s="700"/>
      <c r="F122" s="700"/>
      <c r="G122" s="700"/>
      <c r="H122" s="700"/>
      <c r="I122" s="624">
        <v>1</v>
      </c>
    </row>
    <row r="123" spans="1:9" s="614" customFormat="1" ht="12.75" customHeight="1" x14ac:dyDescent="0.2">
      <c r="A123" s="623"/>
      <c r="B123" s="700" t="s">
        <v>549</v>
      </c>
      <c r="C123" s="700"/>
      <c r="D123" s="700"/>
      <c r="E123" s="700"/>
      <c r="F123" s="700"/>
      <c r="G123" s="700"/>
      <c r="H123" s="700"/>
      <c r="I123" s="624">
        <v>1</v>
      </c>
    </row>
    <row r="124" spans="1:9" s="614" customFormat="1" ht="12.75" customHeight="1" x14ac:dyDescent="0.2">
      <c r="A124" s="623"/>
      <c r="B124" s="700" t="s">
        <v>550</v>
      </c>
      <c r="C124" s="700"/>
      <c r="D124" s="700"/>
      <c r="E124" s="700"/>
      <c r="F124" s="700"/>
      <c r="G124" s="700"/>
      <c r="H124" s="700"/>
      <c r="I124" s="624">
        <v>1</v>
      </c>
    </row>
    <row r="125" spans="1:9" s="614" customFormat="1" ht="12.75" x14ac:dyDescent="0.2">
      <c r="A125" s="623"/>
      <c r="B125" s="630"/>
      <c r="C125" s="630"/>
      <c r="D125" s="630"/>
      <c r="E125" s="630"/>
      <c r="F125" s="630"/>
      <c r="H125" s="624"/>
      <c r="I125" s="624">
        <v>1</v>
      </c>
    </row>
    <row r="126" spans="1:9" s="614" customFormat="1" ht="12.75" x14ac:dyDescent="0.2">
      <c r="A126" s="623"/>
      <c r="B126" s="630"/>
      <c r="C126" s="630"/>
      <c r="D126" s="630"/>
      <c r="E126" s="630"/>
      <c r="F126" s="630"/>
      <c r="H126" s="624"/>
      <c r="I126" s="624">
        <v>1</v>
      </c>
    </row>
    <row r="127" spans="1:9" s="610" customFormat="1" ht="18" x14ac:dyDescent="0.25">
      <c r="A127" s="633"/>
      <c r="B127" s="706" t="s">
        <v>551</v>
      </c>
      <c r="C127" s="706"/>
      <c r="D127" s="706"/>
      <c r="E127" s="706"/>
      <c r="F127" s="706"/>
      <c r="H127" s="634"/>
      <c r="I127" s="634">
        <v>1</v>
      </c>
    </row>
    <row r="128" spans="1:9" s="614" customFormat="1" ht="12.75" x14ac:dyDescent="0.2">
      <c r="A128" s="623"/>
      <c r="B128" s="703"/>
      <c r="C128" s="703"/>
      <c r="D128" s="703"/>
      <c r="E128" s="703"/>
      <c r="F128" s="703"/>
      <c r="H128" s="624"/>
      <c r="I128" s="624">
        <v>1</v>
      </c>
    </row>
    <row r="129" spans="1:9" s="614" customFormat="1" ht="12.75" x14ac:dyDescent="0.2">
      <c r="A129" s="623"/>
      <c r="B129" s="630"/>
      <c r="C129" s="630"/>
      <c r="D129" s="630"/>
      <c r="E129" s="630"/>
      <c r="F129" s="630"/>
      <c r="H129" s="624"/>
      <c r="I129" s="624">
        <v>1</v>
      </c>
    </row>
    <row r="130" spans="1:9" s="614" customFormat="1" ht="114.75" customHeight="1" x14ac:dyDescent="0.2">
      <c r="A130" s="623"/>
      <c r="B130" s="700" t="s">
        <v>552</v>
      </c>
      <c r="C130" s="700"/>
      <c r="D130" s="700"/>
      <c r="E130" s="700"/>
      <c r="F130" s="700"/>
      <c r="G130" s="700"/>
      <c r="H130" s="700"/>
      <c r="I130" s="624" t="s">
        <v>553</v>
      </c>
    </row>
    <row r="131" spans="1:9" s="614" customFormat="1" ht="63.75" customHeight="1" x14ac:dyDescent="0.2">
      <c r="A131" s="623"/>
      <c r="B131" s="700" t="s">
        <v>554</v>
      </c>
      <c r="C131" s="700"/>
      <c r="D131" s="700"/>
      <c r="E131" s="700"/>
      <c r="F131" s="700"/>
      <c r="G131" s="700"/>
      <c r="H131" s="700"/>
      <c r="I131" s="624" t="s">
        <v>494</v>
      </c>
    </row>
    <row r="132" spans="1:9" s="614" customFormat="1" ht="12.75" x14ac:dyDescent="0.2">
      <c r="A132" s="623"/>
      <c r="B132" s="700"/>
      <c r="C132" s="700"/>
      <c r="D132" s="700"/>
      <c r="E132" s="700"/>
      <c r="F132" s="700"/>
      <c r="G132" s="700"/>
      <c r="H132" s="700"/>
      <c r="I132" s="624">
        <v>1</v>
      </c>
    </row>
    <row r="133" spans="1:9" s="614" customFormat="1" ht="114.75" customHeight="1" x14ac:dyDescent="0.2">
      <c r="A133" s="623"/>
      <c r="B133" s="700" t="s">
        <v>555</v>
      </c>
      <c r="C133" s="700"/>
      <c r="D133" s="700"/>
      <c r="E133" s="700"/>
      <c r="F133" s="700"/>
      <c r="G133" s="700"/>
      <c r="H133" s="700"/>
      <c r="I133" s="624" t="s">
        <v>553</v>
      </c>
    </row>
    <row r="134" spans="1:9" s="614" customFormat="1" ht="12.75" x14ac:dyDescent="0.2">
      <c r="A134" s="623"/>
      <c r="B134" s="700"/>
      <c r="C134" s="700"/>
      <c r="D134" s="700"/>
      <c r="E134" s="700"/>
      <c r="F134" s="700"/>
      <c r="G134" s="700"/>
      <c r="H134" s="700"/>
      <c r="I134" s="624">
        <v>1</v>
      </c>
    </row>
    <row r="135" spans="1:9" s="614" customFormat="1" ht="38.25" customHeight="1" x14ac:dyDescent="0.2">
      <c r="A135" s="623"/>
      <c r="B135" s="700" t="s">
        <v>556</v>
      </c>
      <c r="C135" s="700"/>
      <c r="D135" s="700"/>
      <c r="E135" s="700"/>
      <c r="F135" s="700"/>
      <c r="G135" s="700"/>
      <c r="H135" s="700"/>
      <c r="I135" s="624" t="s">
        <v>481</v>
      </c>
    </row>
    <row r="136" spans="1:9" s="614" customFormat="1" ht="12.75" customHeight="1" x14ac:dyDescent="0.2">
      <c r="A136" s="623"/>
      <c r="B136" s="700" t="s">
        <v>557</v>
      </c>
      <c r="C136" s="700"/>
      <c r="D136" s="700"/>
      <c r="E136" s="700"/>
      <c r="F136" s="700"/>
      <c r="G136" s="700"/>
      <c r="H136" s="700"/>
      <c r="I136" s="624">
        <v>1</v>
      </c>
    </row>
    <row r="137" spans="1:9" s="614" customFormat="1" ht="12.75" customHeight="1" x14ac:dyDescent="0.2">
      <c r="A137" s="623"/>
      <c r="B137" s="700" t="s">
        <v>558</v>
      </c>
      <c r="C137" s="700"/>
      <c r="D137" s="700"/>
      <c r="E137" s="700"/>
      <c r="F137" s="700"/>
      <c r="G137" s="700"/>
      <c r="H137" s="700"/>
      <c r="I137" s="624">
        <v>1</v>
      </c>
    </row>
    <row r="138" spans="1:9" s="614" customFormat="1" ht="12.75" customHeight="1" x14ac:dyDescent="0.2">
      <c r="A138" s="623"/>
      <c r="B138" s="700" t="s">
        <v>559</v>
      </c>
      <c r="C138" s="700"/>
      <c r="D138" s="700"/>
      <c r="E138" s="700"/>
      <c r="F138" s="700"/>
      <c r="G138" s="700"/>
      <c r="H138" s="700"/>
      <c r="I138" s="624">
        <v>1</v>
      </c>
    </row>
    <row r="139" spans="1:9" s="614" customFormat="1" ht="12.75" customHeight="1" x14ac:dyDescent="0.2">
      <c r="A139" s="623"/>
      <c r="B139" s="700" t="s">
        <v>560</v>
      </c>
      <c r="C139" s="700"/>
      <c r="D139" s="700"/>
      <c r="E139" s="700"/>
      <c r="F139" s="700"/>
      <c r="G139" s="700"/>
      <c r="H139" s="700"/>
      <c r="I139" s="624">
        <v>1</v>
      </c>
    </row>
    <row r="140" spans="1:9" s="614" customFormat="1" ht="12.75" customHeight="1" x14ac:dyDescent="0.2">
      <c r="A140" s="623"/>
      <c r="B140" s="700" t="s">
        <v>561</v>
      </c>
      <c r="C140" s="700"/>
      <c r="D140" s="700"/>
      <c r="E140" s="700"/>
      <c r="F140" s="700"/>
      <c r="G140" s="700"/>
      <c r="H140" s="700"/>
      <c r="I140" s="624">
        <v>1</v>
      </c>
    </row>
    <row r="141" spans="1:9" s="614" customFormat="1" ht="12.75" x14ac:dyDescent="0.2">
      <c r="A141" s="623"/>
      <c r="B141" s="700"/>
      <c r="C141" s="700"/>
      <c r="D141" s="700"/>
      <c r="E141" s="700"/>
      <c r="F141" s="700"/>
      <c r="G141" s="700"/>
      <c r="H141" s="700"/>
      <c r="I141" s="624">
        <v>1</v>
      </c>
    </row>
    <row r="142" spans="1:9" s="614" customFormat="1" ht="63.75" customHeight="1" x14ac:dyDescent="0.2">
      <c r="A142" s="623"/>
      <c r="B142" s="700" t="s">
        <v>562</v>
      </c>
      <c r="C142" s="700"/>
      <c r="D142" s="700"/>
      <c r="E142" s="700"/>
      <c r="F142" s="700"/>
      <c r="G142" s="700"/>
      <c r="H142" s="700"/>
      <c r="I142" s="624" t="s">
        <v>494</v>
      </c>
    </row>
    <row r="143" spans="1:9" s="614" customFormat="1" ht="12.75" x14ac:dyDescent="0.2">
      <c r="A143" s="623"/>
      <c r="B143" s="700"/>
      <c r="C143" s="700"/>
      <c r="D143" s="700"/>
      <c r="E143" s="700"/>
      <c r="F143" s="700"/>
      <c r="G143" s="700"/>
      <c r="H143" s="700"/>
      <c r="I143" s="624">
        <v>1</v>
      </c>
    </row>
    <row r="144" spans="1:9" s="614" customFormat="1" ht="12.75" customHeight="1" x14ac:dyDescent="0.2">
      <c r="A144" s="623"/>
      <c r="B144" s="700" t="s">
        <v>563</v>
      </c>
      <c r="C144" s="700"/>
      <c r="D144" s="700"/>
      <c r="E144" s="700"/>
      <c r="F144" s="700"/>
      <c r="G144" s="700"/>
      <c r="H144" s="700"/>
      <c r="I144" s="624">
        <v>1</v>
      </c>
    </row>
    <row r="145" spans="1:9" s="614" customFormat="1" ht="12.75" customHeight="1" x14ac:dyDescent="0.2">
      <c r="A145" s="623"/>
      <c r="B145" s="700" t="s">
        <v>564</v>
      </c>
      <c r="C145" s="700"/>
      <c r="D145" s="700"/>
      <c r="E145" s="700"/>
      <c r="F145" s="700"/>
      <c r="G145" s="700"/>
      <c r="H145" s="700"/>
      <c r="I145" s="624">
        <v>1</v>
      </c>
    </row>
    <row r="146" spans="1:9" s="614" customFormat="1" ht="12.75" customHeight="1" x14ac:dyDescent="0.2">
      <c r="A146" s="623"/>
      <c r="B146" s="700" t="s">
        <v>565</v>
      </c>
      <c r="C146" s="700"/>
      <c r="D146" s="700"/>
      <c r="E146" s="700"/>
      <c r="F146" s="700"/>
      <c r="G146" s="700"/>
      <c r="H146" s="700"/>
      <c r="I146" s="624">
        <v>1</v>
      </c>
    </row>
    <row r="147" spans="1:9" s="614" customFormat="1" ht="12.75" customHeight="1" x14ac:dyDescent="0.2">
      <c r="A147" s="623"/>
      <c r="B147" s="700" t="s">
        <v>566</v>
      </c>
      <c r="C147" s="700"/>
      <c r="D147" s="700"/>
      <c r="E147" s="700"/>
      <c r="F147" s="700"/>
      <c r="G147" s="700"/>
      <c r="H147" s="700"/>
      <c r="I147" s="624">
        <v>1</v>
      </c>
    </row>
    <row r="148" spans="1:9" s="614" customFormat="1" ht="12.75" customHeight="1" x14ac:dyDescent="0.2">
      <c r="A148" s="623"/>
      <c r="B148" s="700" t="s">
        <v>567</v>
      </c>
      <c r="C148" s="700"/>
      <c r="D148" s="700"/>
      <c r="E148" s="700"/>
      <c r="F148" s="700"/>
      <c r="G148" s="700"/>
      <c r="H148" s="700"/>
      <c r="I148" s="624">
        <v>1</v>
      </c>
    </row>
    <row r="149" spans="1:9" s="614" customFormat="1" ht="12.75" customHeight="1" x14ac:dyDescent="0.2">
      <c r="A149" s="623"/>
      <c r="B149" s="700" t="s">
        <v>568</v>
      </c>
      <c r="C149" s="700"/>
      <c r="D149" s="700"/>
      <c r="E149" s="700"/>
      <c r="F149" s="700"/>
      <c r="G149" s="700"/>
      <c r="H149" s="700"/>
      <c r="I149" s="624">
        <v>1</v>
      </c>
    </row>
    <row r="150" spans="1:9" s="614" customFormat="1" ht="12.75" customHeight="1" x14ac:dyDescent="0.2">
      <c r="A150" s="623"/>
      <c r="B150" s="700" t="s">
        <v>569</v>
      </c>
      <c r="C150" s="700"/>
      <c r="D150" s="700"/>
      <c r="E150" s="700"/>
      <c r="F150" s="700"/>
      <c r="G150" s="700"/>
      <c r="H150" s="700"/>
      <c r="I150" s="624">
        <v>1</v>
      </c>
    </row>
    <row r="151" spans="1:9" s="614" customFormat="1" ht="12.75" customHeight="1" x14ac:dyDescent="0.2">
      <c r="A151" s="623"/>
      <c r="B151" s="700" t="s">
        <v>570</v>
      </c>
      <c r="C151" s="700"/>
      <c r="D151" s="700"/>
      <c r="E151" s="700"/>
      <c r="F151" s="700"/>
      <c r="G151" s="700"/>
      <c r="H151" s="700"/>
      <c r="I151" s="624">
        <v>1</v>
      </c>
    </row>
    <row r="152" spans="1:9" s="614" customFormat="1" ht="12.75" x14ac:dyDescent="0.2">
      <c r="A152" s="623"/>
      <c r="B152" s="703"/>
      <c r="C152" s="703"/>
      <c r="D152" s="703"/>
      <c r="E152" s="703"/>
      <c r="F152" s="703"/>
      <c r="H152" s="624"/>
      <c r="I152" s="624">
        <v>1</v>
      </c>
    </row>
    <row r="153" spans="1:9" s="621" customFormat="1" ht="12.75" x14ac:dyDescent="0.2">
      <c r="A153" s="619"/>
      <c r="B153" s="705" t="s">
        <v>571</v>
      </c>
      <c r="C153" s="705"/>
      <c r="D153" s="705"/>
      <c r="E153" s="705"/>
      <c r="F153" s="705"/>
      <c r="H153" s="629"/>
      <c r="I153" s="629">
        <v>1</v>
      </c>
    </row>
    <row r="154" spans="1:9" s="632" customFormat="1" ht="12.75" x14ac:dyDescent="0.2">
      <c r="A154" s="623"/>
      <c r="B154" s="631"/>
      <c r="C154" s="631"/>
      <c r="D154" s="631"/>
      <c r="E154" s="631"/>
      <c r="F154" s="631"/>
      <c r="H154" s="624"/>
      <c r="I154" s="624">
        <v>1</v>
      </c>
    </row>
    <row r="155" spans="1:9" s="614" customFormat="1" ht="89.25" customHeight="1" x14ac:dyDescent="0.2">
      <c r="A155" s="623"/>
      <c r="B155" s="700" t="s">
        <v>572</v>
      </c>
      <c r="C155" s="700"/>
      <c r="D155" s="700"/>
      <c r="E155" s="700"/>
      <c r="F155" s="700"/>
      <c r="G155" s="700"/>
      <c r="H155" s="700"/>
      <c r="I155" s="624" t="s">
        <v>531</v>
      </c>
    </row>
    <row r="156" spans="1:9" s="614" customFormat="1" ht="12.75" x14ac:dyDescent="0.2">
      <c r="A156" s="623"/>
      <c r="B156" s="703"/>
      <c r="C156" s="703"/>
      <c r="D156" s="703"/>
      <c r="E156" s="703"/>
      <c r="F156" s="703"/>
      <c r="H156" s="624"/>
      <c r="I156" s="624">
        <v>1</v>
      </c>
    </row>
    <row r="157" spans="1:9" s="614" customFormat="1" ht="12.75" x14ac:dyDescent="0.2">
      <c r="A157" s="623"/>
      <c r="B157" s="703"/>
      <c r="C157" s="703"/>
      <c r="D157" s="703"/>
      <c r="E157" s="703"/>
      <c r="F157" s="703"/>
      <c r="H157" s="624"/>
      <c r="I157" s="624">
        <v>1</v>
      </c>
    </row>
    <row r="158" spans="1:9" s="621" customFormat="1" ht="12.75" x14ac:dyDescent="0.2">
      <c r="A158" s="619"/>
      <c r="B158" s="705" t="s">
        <v>573</v>
      </c>
      <c r="C158" s="705"/>
      <c r="D158" s="705"/>
      <c r="E158" s="705"/>
      <c r="F158" s="705"/>
      <c r="H158" s="629"/>
      <c r="I158" s="629">
        <v>1</v>
      </c>
    </row>
    <row r="159" spans="1:9" s="632" customFormat="1" ht="12.75" x14ac:dyDescent="0.2">
      <c r="A159" s="623"/>
      <c r="B159" s="707"/>
      <c r="C159" s="707"/>
      <c r="D159" s="707"/>
      <c r="E159" s="707"/>
      <c r="F159" s="707"/>
      <c r="H159" s="624"/>
      <c r="I159" s="624">
        <v>1</v>
      </c>
    </row>
    <row r="160" spans="1:9" s="614" customFormat="1" ht="12.75" x14ac:dyDescent="0.2">
      <c r="A160" s="623"/>
      <c r="B160" s="703"/>
      <c r="C160" s="703"/>
      <c r="D160" s="703"/>
      <c r="E160" s="703"/>
      <c r="F160" s="703"/>
      <c r="H160" s="624"/>
      <c r="I160" s="624">
        <v>1</v>
      </c>
    </row>
    <row r="161" spans="1:9" s="610" customFormat="1" ht="18" x14ac:dyDescent="0.25">
      <c r="A161" s="633"/>
      <c r="B161" s="706" t="s">
        <v>574</v>
      </c>
      <c r="C161" s="706"/>
      <c r="D161" s="706"/>
      <c r="E161" s="706"/>
      <c r="F161" s="706"/>
      <c r="H161" s="634"/>
      <c r="I161" s="634">
        <v>1</v>
      </c>
    </row>
    <row r="162" spans="1:9" s="614" customFormat="1" ht="12.75" x14ac:dyDescent="0.2">
      <c r="A162" s="623"/>
      <c r="B162" s="703"/>
      <c r="C162" s="703"/>
      <c r="D162" s="703"/>
      <c r="E162" s="703"/>
      <c r="F162" s="703"/>
      <c r="H162" s="624"/>
      <c r="I162" s="624">
        <v>1</v>
      </c>
    </row>
    <row r="163" spans="1:9" s="614" customFormat="1" ht="12.75" x14ac:dyDescent="0.2">
      <c r="A163" s="623"/>
      <c r="B163" s="630"/>
      <c r="C163" s="630"/>
      <c r="D163" s="630"/>
      <c r="E163" s="630"/>
      <c r="F163" s="630"/>
      <c r="H163" s="624"/>
      <c r="I163" s="624">
        <v>1</v>
      </c>
    </row>
    <row r="164" spans="1:9" s="621" customFormat="1" ht="12.75" x14ac:dyDescent="0.2">
      <c r="A164" s="619"/>
      <c r="B164" s="705" t="s">
        <v>575</v>
      </c>
      <c r="C164" s="705"/>
      <c r="D164" s="705"/>
      <c r="E164" s="705"/>
      <c r="F164" s="705"/>
      <c r="H164" s="629"/>
      <c r="I164" s="629">
        <v>1</v>
      </c>
    </row>
    <row r="165" spans="1:9" s="614" customFormat="1" ht="12.75" x14ac:dyDescent="0.2">
      <c r="A165" s="623"/>
      <c r="B165" s="703"/>
      <c r="C165" s="703"/>
      <c r="D165" s="703"/>
      <c r="E165" s="703"/>
      <c r="F165" s="703"/>
      <c r="H165" s="624"/>
      <c r="I165" s="624">
        <v>1</v>
      </c>
    </row>
    <row r="166" spans="1:9" s="614" customFormat="1" ht="51" customHeight="1" x14ac:dyDescent="0.2">
      <c r="A166" s="623"/>
      <c r="B166" s="700" t="s">
        <v>576</v>
      </c>
      <c r="C166" s="700"/>
      <c r="D166" s="700"/>
      <c r="E166" s="700"/>
      <c r="F166" s="700"/>
      <c r="G166" s="700"/>
      <c r="H166" s="700"/>
      <c r="I166" s="624" t="s">
        <v>483</v>
      </c>
    </row>
    <row r="167" spans="1:9" s="614" customFormat="1" ht="25.5" customHeight="1" x14ac:dyDescent="0.2">
      <c r="A167" s="623"/>
      <c r="B167" s="700" t="s">
        <v>577</v>
      </c>
      <c r="C167" s="700"/>
      <c r="D167" s="700"/>
      <c r="E167" s="700"/>
      <c r="F167" s="700"/>
      <c r="G167" s="700"/>
      <c r="H167" s="700"/>
      <c r="I167" s="624" t="s">
        <v>490</v>
      </c>
    </row>
    <row r="168" spans="1:9" s="614" customFormat="1" ht="12.75" customHeight="1" x14ac:dyDescent="0.2">
      <c r="A168" s="623"/>
      <c r="B168" s="700" t="s">
        <v>578</v>
      </c>
      <c r="C168" s="700"/>
      <c r="D168" s="700"/>
      <c r="E168" s="700"/>
      <c r="F168" s="700"/>
      <c r="G168" s="700"/>
      <c r="H168" s="700"/>
      <c r="I168" s="624">
        <v>1</v>
      </c>
    </row>
    <row r="169" spans="1:9" s="614" customFormat="1" ht="12.75" customHeight="1" x14ac:dyDescent="0.2">
      <c r="A169" s="623"/>
      <c r="B169" s="700" t="s">
        <v>579</v>
      </c>
      <c r="C169" s="700"/>
      <c r="D169" s="700"/>
      <c r="E169" s="700"/>
      <c r="F169" s="700"/>
      <c r="G169" s="700"/>
      <c r="H169" s="700"/>
      <c r="I169" s="624">
        <v>1</v>
      </c>
    </row>
    <row r="170" spans="1:9" s="614" customFormat="1" ht="12.75" customHeight="1" x14ac:dyDescent="0.2">
      <c r="A170" s="623"/>
      <c r="B170" s="700" t="s">
        <v>580</v>
      </c>
      <c r="C170" s="700"/>
      <c r="D170" s="700"/>
      <c r="E170" s="700"/>
      <c r="F170" s="700"/>
      <c r="G170" s="700"/>
      <c r="H170" s="700"/>
      <c r="I170" s="624">
        <v>1</v>
      </c>
    </row>
    <row r="171" spans="1:9" s="614" customFormat="1" ht="51" customHeight="1" x14ac:dyDescent="0.2">
      <c r="A171" s="623"/>
      <c r="B171" s="700" t="s">
        <v>581</v>
      </c>
      <c r="C171" s="700"/>
      <c r="D171" s="700"/>
      <c r="E171" s="700"/>
      <c r="F171" s="700"/>
      <c r="G171" s="700"/>
      <c r="H171" s="700"/>
      <c r="I171" s="624" t="s">
        <v>483</v>
      </c>
    </row>
    <row r="172" spans="1:9" s="614" customFormat="1" ht="12.75" x14ac:dyDescent="0.2">
      <c r="A172" s="623"/>
      <c r="B172" s="700"/>
      <c r="C172" s="700"/>
      <c r="D172" s="700"/>
      <c r="E172" s="700"/>
      <c r="F172" s="700"/>
      <c r="G172" s="700"/>
      <c r="H172" s="700"/>
      <c r="I172" s="624">
        <v>1</v>
      </c>
    </row>
    <row r="173" spans="1:9" s="614" customFormat="1" ht="12.75" customHeight="1" x14ac:dyDescent="0.2">
      <c r="A173" s="623"/>
      <c r="B173" s="700" t="s">
        <v>582</v>
      </c>
      <c r="C173" s="700"/>
      <c r="D173" s="700"/>
      <c r="E173" s="700"/>
      <c r="F173" s="700"/>
      <c r="G173" s="700"/>
      <c r="H173" s="700"/>
      <c r="I173" s="624">
        <v>1</v>
      </c>
    </row>
    <row r="174" spans="1:9" s="614" customFormat="1" ht="51" customHeight="1" x14ac:dyDescent="0.2">
      <c r="A174" s="623"/>
      <c r="B174" s="700" t="s">
        <v>583</v>
      </c>
      <c r="C174" s="700"/>
      <c r="D174" s="700"/>
      <c r="E174" s="700"/>
      <c r="F174" s="700"/>
      <c r="G174" s="700"/>
      <c r="H174" s="700"/>
      <c r="I174" s="624" t="s">
        <v>483</v>
      </c>
    </row>
    <row r="175" spans="1:9" s="614" customFormat="1" ht="12.75" x14ac:dyDescent="0.2">
      <c r="A175" s="623"/>
      <c r="B175" s="700"/>
      <c r="C175" s="700"/>
      <c r="D175" s="700"/>
      <c r="E175" s="700"/>
      <c r="F175" s="700"/>
      <c r="G175" s="700"/>
      <c r="H175" s="700"/>
      <c r="I175" s="624">
        <v>1</v>
      </c>
    </row>
    <row r="176" spans="1:9" s="614" customFormat="1" ht="12.75" customHeight="1" x14ac:dyDescent="0.2">
      <c r="A176" s="623"/>
      <c r="B176" s="700" t="s">
        <v>584</v>
      </c>
      <c r="C176" s="700"/>
      <c r="D176" s="700"/>
      <c r="E176" s="700"/>
      <c r="F176" s="700"/>
      <c r="G176" s="700"/>
      <c r="H176" s="700"/>
      <c r="I176" s="624">
        <v>1</v>
      </c>
    </row>
    <row r="177" spans="1:9" s="614" customFormat="1" ht="25.5" customHeight="1" x14ac:dyDescent="0.2">
      <c r="A177" s="623"/>
      <c r="B177" s="700" t="s">
        <v>585</v>
      </c>
      <c r="C177" s="700"/>
      <c r="D177" s="700"/>
      <c r="E177" s="700"/>
      <c r="F177" s="700"/>
      <c r="G177" s="700"/>
      <c r="H177" s="700"/>
      <c r="I177" s="624" t="s">
        <v>490</v>
      </c>
    </row>
    <row r="178" spans="1:9" s="614" customFormat="1" ht="12.75" x14ac:dyDescent="0.2">
      <c r="A178" s="623"/>
      <c r="B178" s="700"/>
      <c r="C178" s="700"/>
      <c r="D178" s="700"/>
      <c r="E178" s="700"/>
      <c r="F178" s="700"/>
      <c r="G178" s="700"/>
      <c r="H178" s="700"/>
      <c r="I178" s="624">
        <v>1</v>
      </c>
    </row>
    <row r="179" spans="1:9" s="614" customFormat="1" ht="12.75" customHeight="1" x14ac:dyDescent="0.2">
      <c r="A179" s="623"/>
      <c r="B179" s="700" t="s">
        <v>586</v>
      </c>
      <c r="C179" s="700"/>
      <c r="D179" s="700"/>
      <c r="E179" s="700"/>
      <c r="F179" s="700"/>
      <c r="G179" s="700"/>
      <c r="H179" s="700"/>
      <c r="I179" s="624">
        <v>1</v>
      </c>
    </row>
    <row r="180" spans="1:9" s="614" customFormat="1" ht="12.75" x14ac:dyDescent="0.2">
      <c r="A180" s="623"/>
      <c r="B180" s="700"/>
      <c r="C180" s="700"/>
      <c r="D180" s="700"/>
      <c r="E180" s="700"/>
      <c r="F180" s="700"/>
      <c r="G180" s="700"/>
      <c r="H180" s="700"/>
      <c r="I180" s="624">
        <v>1</v>
      </c>
    </row>
    <row r="181" spans="1:9" s="614" customFormat="1" ht="38.25" customHeight="1" x14ac:dyDescent="0.2">
      <c r="A181" s="623"/>
      <c r="B181" s="700" t="s">
        <v>587</v>
      </c>
      <c r="C181" s="700"/>
      <c r="D181" s="700"/>
      <c r="E181" s="700"/>
      <c r="F181" s="700"/>
      <c r="G181" s="700"/>
      <c r="H181" s="700"/>
      <c r="I181" s="624" t="s">
        <v>481</v>
      </c>
    </row>
    <row r="182" spans="1:9" s="614" customFormat="1" ht="12.75" x14ac:dyDescent="0.2">
      <c r="A182" s="623"/>
      <c r="B182" s="700"/>
      <c r="C182" s="700"/>
      <c r="D182" s="700"/>
      <c r="E182" s="700"/>
      <c r="F182" s="700"/>
      <c r="G182" s="700"/>
      <c r="H182" s="700"/>
      <c r="I182" s="624">
        <v>1</v>
      </c>
    </row>
    <row r="183" spans="1:9" s="614" customFormat="1" ht="51" customHeight="1" x14ac:dyDescent="0.2">
      <c r="A183" s="623"/>
      <c r="B183" s="700" t="s">
        <v>588</v>
      </c>
      <c r="C183" s="700"/>
      <c r="D183" s="700"/>
      <c r="E183" s="700"/>
      <c r="F183" s="700"/>
      <c r="G183" s="700"/>
      <c r="H183" s="700"/>
      <c r="I183" s="624" t="s">
        <v>483</v>
      </c>
    </row>
    <row r="184" spans="1:9" s="614" customFormat="1" ht="63.75" customHeight="1" x14ac:dyDescent="0.2">
      <c r="A184" s="623"/>
      <c r="B184" s="700" t="s">
        <v>589</v>
      </c>
      <c r="C184" s="700"/>
      <c r="D184" s="700"/>
      <c r="E184" s="700"/>
      <c r="F184" s="700"/>
      <c r="G184" s="700"/>
      <c r="H184" s="700"/>
      <c r="I184" s="624" t="s">
        <v>494</v>
      </c>
    </row>
    <row r="185" spans="1:9" s="614" customFormat="1" ht="12.75" x14ac:dyDescent="0.2">
      <c r="A185" s="623"/>
      <c r="B185" s="700"/>
      <c r="C185" s="700"/>
      <c r="D185" s="700"/>
      <c r="E185" s="700"/>
      <c r="F185" s="700"/>
      <c r="G185" s="700"/>
      <c r="H185" s="700"/>
      <c r="I185" s="624">
        <v>1</v>
      </c>
    </row>
    <row r="186" spans="1:9" s="614" customFormat="1" ht="12.75" x14ac:dyDescent="0.2">
      <c r="A186" s="623"/>
      <c r="B186" s="700" t="s">
        <v>590</v>
      </c>
      <c r="C186" s="700"/>
      <c r="D186" s="700"/>
      <c r="E186" s="700"/>
      <c r="F186" s="700"/>
      <c r="G186" s="700"/>
      <c r="H186" s="700"/>
      <c r="I186" s="624">
        <v>1</v>
      </c>
    </row>
    <row r="187" spans="1:9" s="614" customFormat="1" ht="38.25" customHeight="1" x14ac:dyDescent="0.2">
      <c r="A187" s="623"/>
      <c r="B187" s="700" t="s">
        <v>591</v>
      </c>
      <c r="C187" s="700"/>
      <c r="D187" s="700"/>
      <c r="E187" s="700"/>
      <c r="F187" s="700"/>
      <c r="G187" s="700"/>
      <c r="H187" s="700"/>
      <c r="I187" s="624" t="s">
        <v>481</v>
      </c>
    </row>
    <row r="188" spans="1:9" s="614" customFormat="1" ht="12.75" x14ac:dyDescent="0.2">
      <c r="A188" s="623"/>
      <c r="B188" s="700"/>
      <c r="C188" s="700"/>
      <c r="D188" s="700"/>
      <c r="E188" s="700"/>
      <c r="F188" s="700"/>
      <c r="G188" s="700"/>
      <c r="H188" s="700"/>
      <c r="I188" s="624">
        <v>1</v>
      </c>
    </row>
    <row r="189" spans="1:9" s="621" customFormat="1" ht="12.75" x14ac:dyDescent="0.2">
      <c r="A189" s="619"/>
      <c r="B189" s="700" t="s">
        <v>525</v>
      </c>
      <c r="C189" s="700"/>
      <c r="D189" s="700"/>
      <c r="E189" s="700"/>
      <c r="F189" s="700"/>
      <c r="G189" s="700"/>
      <c r="H189" s="700"/>
      <c r="I189" s="629">
        <v>1</v>
      </c>
    </row>
    <row r="190" spans="1:9" s="632" customFormat="1" ht="12.75" x14ac:dyDescent="0.2">
      <c r="A190" s="623"/>
      <c r="B190" s="700"/>
      <c r="C190" s="700"/>
      <c r="D190" s="700"/>
      <c r="E190" s="700"/>
      <c r="F190" s="700"/>
      <c r="G190" s="700"/>
      <c r="H190" s="700"/>
      <c r="I190" s="624">
        <v>1</v>
      </c>
    </row>
    <row r="191" spans="1:9" s="621" customFormat="1" ht="12.75" x14ac:dyDescent="0.2">
      <c r="A191" s="619"/>
      <c r="B191" s="700" t="s">
        <v>592</v>
      </c>
      <c r="C191" s="700"/>
      <c r="D191" s="700"/>
      <c r="E191" s="700"/>
      <c r="F191" s="700"/>
      <c r="G191" s="700"/>
      <c r="H191" s="700"/>
      <c r="I191" s="629">
        <v>1</v>
      </c>
    </row>
    <row r="192" spans="1:9" s="614" customFormat="1" ht="63.75" customHeight="1" x14ac:dyDescent="0.2">
      <c r="A192" s="623"/>
      <c r="B192" s="700" t="s">
        <v>593</v>
      </c>
      <c r="C192" s="700"/>
      <c r="D192" s="700"/>
      <c r="E192" s="700"/>
      <c r="F192" s="700"/>
      <c r="G192" s="700"/>
      <c r="H192" s="700"/>
      <c r="I192" s="624" t="s">
        <v>494</v>
      </c>
    </row>
    <row r="193" spans="1:9" s="614" customFormat="1" ht="12.75" x14ac:dyDescent="0.2">
      <c r="A193" s="623"/>
      <c r="B193" s="703"/>
      <c r="C193" s="703"/>
      <c r="D193" s="703"/>
      <c r="E193" s="703"/>
      <c r="F193" s="703"/>
      <c r="H193" s="624"/>
      <c r="I193" s="624">
        <v>1</v>
      </c>
    </row>
    <row r="194" spans="1:9" s="621" customFormat="1" ht="12.75" x14ac:dyDescent="0.2">
      <c r="A194" s="619"/>
      <c r="B194" s="705" t="s">
        <v>519</v>
      </c>
      <c r="C194" s="705"/>
      <c r="D194" s="705"/>
      <c r="E194" s="705"/>
      <c r="F194" s="705"/>
      <c r="H194" s="629"/>
      <c r="I194" s="629">
        <v>1</v>
      </c>
    </row>
    <row r="195" spans="1:9" s="632" customFormat="1" ht="12.75" x14ac:dyDescent="0.2">
      <c r="A195" s="623"/>
      <c r="B195" s="631"/>
      <c r="C195" s="631"/>
      <c r="D195" s="631"/>
      <c r="E195" s="631"/>
      <c r="F195" s="631"/>
      <c r="H195" s="624"/>
      <c r="I195" s="624">
        <v>1</v>
      </c>
    </row>
    <row r="196" spans="1:9" s="632" customFormat="1" ht="76.5" customHeight="1" x14ac:dyDescent="0.2">
      <c r="A196" s="623"/>
      <c r="B196" s="700" t="s">
        <v>594</v>
      </c>
      <c r="C196" s="700"/>
      <c r="D196" s="700"/>
      <c r="E196" s="700"/>
      <c r="F196" s="700"/>
      <c r="G196" s="700"/>
      <c r="H196" s="700"/>
      <c r="I196" s="624" t="s">
        <v>595</v>
      </c>
    </row>
    <row r="197" spans="1:9" s="614" customFormat="1" ht="12.75" x14ac:dyDescent="0.2">
      <c r="A197" s="623"/>
      <c r="B197" s="703"/>
      <c r="C197" s="703"/>
      <c r="D197" s="703"/>
      <c r="E197" s="703"/>
      <c r="F197" s="703"/>
      <c r="H197" s="624"/>
      <c r="I197" s="624">
        <v>1</v>
      </c>
    </row>
    <row r="198" spans="1:9" s="621" customFormat="1" ht="12.75" x14ac:dyDescent="0.2">
      <c r="A198" s="619"/>
      <c r="B198" s="705" t="s">
        <v>596</v>
      </c>
      <c r="C198" s="705"/>
      <c r="D198" s="705"/>
      <c r="E198" s="705"/>
      <c r="F198" s="705"/>
      <c r="H198" s="629"/>
      <c r="I198" s="629">
        <v>1</v>
      </c>
    </row>
    <row r="199" spans="1:9" s="632" customFormat="1" ht="12.75" x14ac:dyDescent="0.2">
      <c r="A199" s="623"/>
      <c r="B199" s="631"/>
      <c r="C199" s="631"/>
      <c r="D199" s="631"/>
      <c r="E199" s="631"/>
      <c r="F199" s="631"/>
      <c r="H199" s="624"/>
      <c r="I199" s="624">
        <v>1</v>
      </c>
    </row>
    <row r="200" spans="1:9" s="632" customFormat="1" ht="76.5" customHeight="1" x14ac:dyDescent="0.2">
      <c r="A200" s="623"/>
      <c r="B200" s="700" t="s">
        <v>597</v>
      </c>
      <c r="C200" s="700"/>
      <c r="D200" s="700"/>
      <c r="E200" s="700"/>
      <c r="F200" s="700"/>
      <c r="G200" s="700"/>
      <c r="H200" s="700"/>
      <c r="I200" s="624" t="s">
        <v>595</v>
      </c>
    </row>
    <row r="201" spans="1:9" s="614" customFormat="1" ht="51" customHeight="1" x14ac:dyDescent="0.2">
      <c r="A201" s="623"/>
      <c r="B201" s="700" t="s">
        <v>598</v>
      </c>
      <c r="C201" s="700"/>
      <c r="D201" s="700"/>
      <c r="E201" s="700"/>
      <c r="F201" s="700"/>
      <c r="G201" s="700"/>
      <c r="H201" s="700"/>
      <c r="I201" s="624" t="s">
        <v>483</v>
      </c>
    </row>
    <row r="202" spans="1:9" s="614" customFormat="1" ht="114.75" customHeight="1" x14ac:dyDescent="0.2">
      <c r="A202" s="623"/>
      <c r="B202" s="700" t="s">
        <v>599</v>
      </c>
      <c r="C202" s="700"/>
      <c r="D202" s="700"/>
      <c r="E202" s="700"/>
      <c r="F202" s="700"/>
      <c r="G202" s="700"/>
      <c r="H202" s="700"/>
      <c r="I202" s="624" t="s">
        <v>553</v>
      </c>
    </row>
    <row r="203" spans="1:9" s="614" customFormat="1" ht="51" customHeight="1" x14ac:dyDescent="0.2">
      <c r="A203" s="623"/>
      <c r="B203" s="700" t="s">
        <v>600</v>
      </c>
      <c r="C203" s="700"/>
      <c r="D203" s="700"/>
      <c r="E203" s="700"/>
      <c r="F203" s="700"/>
      <c r="G203" s="700"/>
      <c r="H203" s="700"/>
      <c r="I203" s="624" t="s">
        <v>483</v>
      </c>
    </row>
    <row r="204" spans="1:9" s="614" customFormat="1" ht="12.75" x14ac:dyDescent="0.2">
      <c r="A204" s="623"/>
      <c r="B204" s="703"/>
      <c r="C204" s="703"/>
      <c r="D204" s="703"/>
      <c r="E204" s="703"/>
      <c r="F204" s="703"/>
      <c r="H204" s="624"/>
      <c r="I204" s="624">
        <v>1</v>
      </c>
    </row>
    <row r="205" spans="1:9" s="621" customFormat="1" ht="12.75" x14ac:dyDescent="0.2">
      <c r="A205" s="619"/>
      <c r="B205" s="705" t="s">
        <v>149</v>
      </c>
      <c r="C205" s="705"/>
      <c r="D205" s="705"/>
      <c r="E205" s="705"/>
      <c r="F205" s="705"/>
      <c r="H205" s="629"/>
      <c r="I205" s="629">
        <v>1</v>
      </c>
    </row>
    <row r="206" spans="1:9" s="632" customFormat="1" ht="12.75" x14ac:dyDescent="0.2">
      <c r="A206" s="623"/>
      <c r="B206" s="630"/>
      <c r="C206" s="630"/>
      <c r="D206" s="630"/>
      <c r="E206" s="630"/>
      <c r="F206" s="630"/>
      <c r="H206" s="624"/>
      <c r="I206" s="624">
        <v>1</v>
      </c>
    </row>
    <row r="207" spans="1:9" s="614" customFormat="1" ht="63.75" customHeight="1" x14ac:dyDescent="0.2">
      <c r="A207" s="623"/>
      <c r="B207" s="700" t="s">
        <v>601</v>
      </c>
      <c r="C207" s="700"/>
      <c r="D207" s="700"/>
      <c r="E207" s="700"/>
      <c r="F207" s="700"/>
      <c r="G207" s="700"/>
      <c r="H207" s="700"/>
      <c r="I207" s="624" t="s">
        <v>494</v>
      </c>
    </row>
    <row r="208" spans="1:9" s="614" customFormat="1" ht="12.75" x14ac:dyDescent="0.2">
      <c r="A208" s="623"/>
      <c r="B208" s="703"/>
      <c r="C208" s="703"/>
      <c r="D208" s="703"/>
      <c r="E208" s="703"/>
      <c r="F208" s="703"/>
      <c r="H208" s="624"/>
      <c r="I208" s="624">
        <v>1</v>
      </c>
    </row>
    <row r="209" spans="1:9" s="621" customFormat="1" ht="12.75" x14ac:dyDescent="0.2">
      <c r="A209" s="619"/>
      <c r="B209" s="705" t="s">
        <v>602</v>
      </c>
      <c r="C209" s="705"/>
      <c r="D209" s="705"/>
      <c r="E209" s="705"/>
      <c r="F209" s="705"/>
      <c r="H209" s="629"/>
      <c r="I209" s="629">
        <v>1</v>
      </c>
    </row>
    <row r="210" spans="1:9" s="632" customFormat="1" ht="12.75" x14ac:dyDescent="0.2">
      <c r="A210" s="623"/>
      <c r="B210" s="703"/>
      <c r="C210" s="703"/>
      <c r="D210" s="703"/>
      <c r="E210" s="703"/>
      <c r="F210" s="703"/>
      <c r="H210" s="624"/>
      <c r="I210" s="624">
        <v>1</v>
      </c>
    </row>
    <row r="211" spans="1:9" s="621" customFormat="1" ht="12.75" x14ac:dyDescent="0.2">
      <c r="A211" s="619"/>
      <c r="B211" s="705" t="s">
        <v>603</v>
      </c>
      <c r="C211" s="705"/>
      <c r="D211" s="705"/>
      <c r="E211" s="705"/>
      <c r="F211" s="705"/>
      <c r="H211" s="629"/>
      <c r="I211" s="629">
        <v>1</v>
      </c>
    </row>
    <row r="212" spans="1:9" s="632" customFormat="1" ht="12.75" x14ac:dyDescent="0.2">
      <c r="A212" s="623"/>
      <c r="B212" s="631"/>
      <c r="C212" s="631"/>
      <c r="D212" s="631"/>
      <c r="E212" s="631"/>
      <c r="F212" s="631"/>
      <c r="H212" s="624"/>
      <c r="I212" s="624">
        <v>1</v>
      </c>
    </row>
    <row r="213" spans="1:9" s="632" customFormat="1" ht="25.5" customHeight="1" x14ac:dyDescent="0.2">
      <c r="A213" s="623"/>
      <c r="B213" s="700" t="s">
        <v>604</v>
      </c>
      <c r="C213" s="700"/>
      <c r="D213" s="700"/>
      <c r="E213" s="700"/>
      <c r="F213" s="700"/>
      <c r="G213" s="700"/>
      <c r="H213" s="700"/>
      <c r="I213" s="624" t="s">
        <v>490</v>
      </c>
    </row>
    <row r="214" spans="1:9" s="614" customFormat="1" ht="51" customHeight="1" x14ac:dyDescent="0.2">
      <c r="A214" s="623"/>
      <c r="B214" s="700" t="s">
        <v>605</v>
      </c>
      <c r="C214" s="700"/>
      <c r="D214" s="700"/>
      <c r="E214" s="700"/>
      <c r="F214" s="700"/>
      <c r="G214" s="700"/>
      <c r="H214" s="700"/>
      <c r="I214" s="624" t="s">
        <v>483</v>
      </c>
    </row>
    <row r="215" spans="1:9" s="614" customFormat="1" ht="12.75" x14ac:dyDescent="0.2">
      <c r="A215" s="623"/>
      <c r="B215" s="703"/>
      <c r="C215" s="703"/>
      <c r="D215" s="703"/>
      <c r="E215" s="703"/>
      <c r="F215" s="703"/>
      <c r="H215" s="624"/>
      <c r="I215" s="624">
        <v>1</v>
      </c>
    </row>
    <row r="216" spans="1:9" s="621" customFormat="1" ht="12.75" x14ac:dyDescent="0.2">
      <c r="A216" s="619"/>
      <c r="B216" s="705" t="s">
        <v>519</v>
      </c>
      <c r="C216" s="705"/>
      <c r="D216" s="705"/>
      <c r="E216" s="705"/>
      <c r="F216" s="705"/>
      <c r="H216" s="629"/>
      <c r="I216" s="629">
        <v>1</v>
      </c>
    </row>
    <row r="217" spans="1:9" s="632" customFormat="1" ht="12.75" x14ac:dyDescent="0.2">
      <c r="A217" s="623"/>
      <c r="B217" s="631"/>
      <c r="C217" s="631"/>
      <c r="D217" s="631"/>
      <c r="E217" s="631"/>
      <c r="F217" s="631"/>
      <c r="H217" s="624"/>
      <c r="I217" s="624">
        <v>1</v>
      </c>
    </row>
    <row r="218" spans="1:9" s="632" customFormat="1" ht="25.5" customHeight="1" x14ac:dyDescent="0.2">
      <c r="A218" s="623"/>
      <c r="B218" s="700" t="s">
        <v>606</v>
      </c>
      <c r="C218" s="700"/>
      <c r="D218" s="700"/>
      <c r="E218" s="700"/>
      <c r="F218" s="700"/>
      <c r="G218" s="700"/>
      <c r="H218" s="700"/>
      <c r="I218" s="624" t="s">
        <v>490</v>
      </c>
    </row>
    <row r="219" spans="1:9" s="614" customFormat="1" ht="12.75" customHeight="1" x14ac:dyDescent="0.2">
      <c r="A219" s="623"/>
      <c r="B219" s="700" t="s">
        <v>607</v>
      </c>
      <c r="C219" s="700"/>
      <c r="D219" s="700"/>
      <c r="E219" s="700"/>
      <c r="F219" s="700"/>
      <c r="G219" s="700"/>
      <c r="H219" s="700"/>
      <c r="I219" s="624">
        <v>1</v>
      </c>
    </row>
    <row r="220" spans="1:9" s="614" customFormat="1" ht="25.5" customHeight="1" x14ac:dyDescent="0.2">
      <c r="A220" s="623"/>
      <c r="B220" s="700" t="s">
        <v>608</v>
      </c>
      <c r="C220" s="700"/>
      <c r="D220" s="700"/>
      <c r="E220" s="700"/>
      <c r="F220" s="700"/>
      <c r="G220" s="700"/>
      <c r="H220" s="700"/>
      <c r="I220" s="624" t="s">
        <v>490</v>
      </c>
    </row>
    <row r="221" spans="1:9" s="614" customFormat="1" ht="12.75" customHeight="1" x14ac:dyDescent="0.2">
      <c r="A221" s="623"/>
      <c r="B221" s="700" t="s">
        <v>609</v>
      </c>
      <c r="C221" s="700"/>
      <c r="D221" s="700"/>
      <c r="E221" s="700"/>
      <c r="F221" s="700"/>
      <c r="G221" s="700"/>
      <c r="H221" s="700"/>
      <c r="I221" s="624">
        <v>1</v>
      </c>
    </row>
    <row r="222" spans="1:9" s="614" customFormat="1" ht="76.5" customHeight="1" x14ac:dyDescent="0.2">
      <c r="A222" s="623"/>
      <c r="B222" s="700" t="s">
        <v>610</v>
      </c>
      <c r="C222" s="700"/>
      <c r="D222" s="700"/>
      <c r="E222" s="700"/>
      <c r="F222" s="700"/>
      <c r="G222" s="700"/>
      <c r="H222" s="700"/>
      <c r="I222" s="624" t="s">
        <v>595</v>
      </c>
    </row>
    <row r="223" spans="1:9" s="614" customFormat="1" ht="12.75" x14ac:dyDescent="0.2">
      <c r="A223" s="623"/>
      <c r="B223" s="703"/>
      <c r="C223" s="703"/>
      <c r="D223" s="703"/>
      <c r="E223" s="703"/>
      <c r="F223" s="703"/>
      <c r="H223" s="624"/>
      <c r="I223" s="624">
        <v>1</v>
      </c>
    </row>
    <row r="224" spans="1:9" s="621" customFormat="1" ht="12.75" x14ac:dyDescent="0.2">
      <c r="A224" s="619"/>
      <c r="B224" s="705" t="s">
        <v>611</v>
      </c>
      <c r="C224" s="705"/>
      <c r="D224" s="705"/>
      <c r="E224" s="705"/>
      <c r="F224" s="705"/>
      <c r="H224" s="629"/>
      <c r="I224" s="629">
        <v>1</v>
      </c>
    </row>
    <row r="225" spans="1:9" s="632" customFormat="1" ht="12.75" x14ac:dyDescent="0.2">
      <c r="A225" s="623"/>
      <c r="B225" s="630"/>
      <c r="C225" s="630"/>
      <c r="D225" s="630"/>
      <c r="E225" s="630"/>
      <c r="F225" s="630"/>
      <c r="H225" s="624"/>
      <c r="I225" s="624">
        <v>1</v>
      </c>
    </row>
    <row r="226" spans="1:9" s="614" customFormat="1" ht="89.25" customHeight="1" x14ac:dyDescent="0.2">
      <c r="A226" s="623"/>
      <c r="B226" s="700" t="s">
        <v>612</v>
      </c>
      <c r="C226" s="700"/>
      <c r="D226" s="700"/>
      <c r="E226" s="700"/>
      <c r="F226" s="700"/>
      <c r="G226" s="700"/>
      <c r="H226" s="700"/>
      <c r="I226" s="624" t="s">
        <v>531</v>
      </c>
    </row>
    <row r="227" spans="1:9" s="614" customFormat="1" ht="76.5" customHeight="1" x14ac:dyDescent="0.2">
      <c r="A227" s="623"/>
      <c r="B227" s="700" t="s">
        <v>613</v>
      </c>
      <c r="C227" s="700"/>
      <c r="D227" s="700"/>
      <c r="E227" s="700"/>
      <c r="F227" s="700"/>
      <c r="G227" s="700"/>
      <c r="H227" s="700"/>
      <c r="I227" s="624" t="s">
        <v>595</v>
      </c>
    </row>
    <row r="228" spans="1:9" s="614" customFormat="1" ht="12.75" x14ac:dyDescent="0.2">
      <c r="A228" s="623"/>
      <c r="B228" s="703"/>
      <c r="C228" s="703"/>
      <c r="D228" s="703"/>
      <c r="E228" s="703"/>
      <c r="F228" s="703"/>
      <c r="H228" s="624"/>
      <c r="I228" s="624">
        <v>1</v>
      </c>
    </row>
    <row r="229" spans="1:9" s="614" customFormat="1" ht="12.75" x14ac:dyDescent="0.2">
      <c r="A229" s="623"/>
      <c r="B229" s="703"/>
      <c r="C229" s="703"/>
      <c r="D229" s="703"/>
      <c r="E229" s="703"/>
      <c r="F229" s="703"/>
      <c r="H229" s="624"/>
      <c r="I229" s="624">
        <v>1</v>
      </c>
    </row>
    <row r="230" spans="1:9" s="621" customFormat="1" ht="12.75" x14ac:dyDescent="0.2">
      <c r="A230" s="619"/>
      <c r="B230" s="705" t="s">
        <v>614</v>
      </c>
      <c r="C230" s="705"/>
      <c r="D230" s="705"/>
      <c r="E230" s="705"/>
      <c r="F230" s="705"/>
      <c r="H230" s="629"/>
      <c r="I230" s="629">
        <v>1</v>
      </c>
    </row>
    <row r="231" spans="1:9" s="632" customFormat="1" ht="12.75" x14ac:dyDescent="0.2">
      <c r="A231" s="623"/>
      <c r="B231" s="630"/>
      <c r="C231" s="630"/>
      <c r="D231" s="630"/>
      <c r="E231" s="630"/>
      <c r="F231" s="630"/>
      <c r="H231" s="624"/>
      <c r="I231" s="624">
        <v>1</v>
      </c>
    </row>
    <row r="232" spans="1:9" s="614" customFormat="1" ht="38.25" customHeight="1" x14ac:dyDescent="0.2">
      <c r="A232" s="623"/>
      <c r="B232" s="700" t="s">
        <v>615</v>
      </c>
      <c r="C232" s="700"/>
      <c r="D232" s="700"/>
      <c r="E232" s="700"/>
      <c r="F232" s="700"/>
      <c r="G232" s="700"/>
      <c r="H232" s="700"/>
      <c r="I232" s="624" t="s">
        <v>481</v>
      </c>
    </row>
    <row r="233" spans="1:9" s="614" customFormat="1" ht="12.75" customHeight="1" x14ac:dyDescent="0.2">
      <c r="A233" s="623"/>
      <c r="B233" s="700" t="s">
        <v>616</v>
      </c>
      <c r="C233" s="700"/>
      <c r="D233" s="700"/>
      <c r="E233" s="700"/>
      <c r="F233" s="700"/>
      <c r="G233" s="700"/>
      <c r="H233" s="700"/>
      <c r="I233" s="624">
        <v>1</v>
      </c>
    </row>
    <row r="234" spans="1:9" s="614" customFormat="1" ht="12.75" customHeight="1" x14ac:dyDescent="0.2">
      <c r="A234" s="623"/>
      <c r="B234" s="700" t="s">
        <v>617</v>
      </c>
      <c r="C234" s="700"/>
      <c r="D234" s="700"/>
      <c r="E234" s="700"/>
      <c r="F234" s="700"/>
      <c r="G234" s="700"/>
      <c r="H234" s="700"/>
      <c r="I234" s="624">
        <v>1</v>
      </c>
    </row>
    <row r="235" spans="1:9" s="614" customFormat="1" ht="12.75" customHeight="1" x14ac:dyDescent="0.2">
      <c r="A235" s="623"/>
      <c r="B235" s="700" t="s">
        <v>618</v>
      </c>
      <c r="C235" s="700"/>
      <c r="D235" s="700"/>
      <c r="E235" s="700"/>
      <c r="F235" s="700"/>
      <c r="G235" s="700"/>
      <c r="H235" s="700"/>
      <c r="I235" s="624">
        <v>1</v>
      </c>
    </row>
    <row r="236" spans="1:9" s="614" customFormat="1" ht="12.75" customHeight="1" x14ac:dyDescent="0.2">
      <c r="A236" s="623"/>
      <c r="B236" s="700" t="s">
        <v>619</v>
      </c>
      <c r="C236" s="700"/>
      <c r="D236" s="700"/>
      <c r="E236" s="700"/>
      <c r="F236" s="700"/>
      <c r="G236" s="700"/>
      <c r="H236" s="700"/>
      <c r="I236" s="624">
        <v>1</v>
      </c>
    </row>
    <row r="237" spans="1:9" s="614" customFormat="1" ht="12.75" customHeight="1" x14ac:dyDescent="0.2">
      <c r="A237" s="623"/>
      <c r="B237" s="700" t="s">
        <v>620</v>
      </c>
      <c r="C237" s="700"/>
      <c r="D237" s="700"/>
      <c r="E237" s="700"/>
      <c r="F237" s="700"/>
      <c r="G237" s="700"/>
      <c r="H237" s="700"/>
      <c r="I237" s="624">
        <v>1</v>
      </c>
    </row>
    <row r="238" spans="1:9" s="614" customFormat="1" ht="12.75" customHeight="1" x14ac:dyDescent="0.2">
      <c r="A238" s="623"/>
      <c r="B238" s="700" t="s">
        <v>621</v>
      </c>
      <c r="C238" s="700"/>
      <c r="D238" s="700"/>
      <c r="E238" s="700"/>
      <c r="F238" s="700"/>
      <c r="G238" s="700"/>
      <c r="H238" s="700"/>
      <c r="I238" s="624">
        <v>1</v>
      </c>
    </row>
    <row r="239" spans="1:9" s="614" customFormat="1" ht="12.75" customHeight="1" x14ac:dyDescent="0.2">
      <c r="A239" s="623"/>
      <c r="B239" s="700" t="s">
        <v>622</v>
      </c>
      <c r="C239" s="700"/>
      <c r="D239" s="700"/>
      <c r="E239" s="700"/>
      <c r="F239" s="700"/>
      <c r="G239" s="700"/>
      <c r="H239" s="700"/>
      <c r="I239" s="624">
        <v>1</v>
      </c>
    </row>
    <row r="240" spans="1:9" s="614" customFormat="1" ht="12.75" customHeight="1" x14ac:dyDescent="0.2">
      <c r="A240" s="623"/>
      <c r="B240" s="700" t="s">
        <v>623</v>
      </c>
      <c r="C240" s="700"/>
      <c r="D240" s="700"/>
      <c r="E240" s="700"/>
      <c r="F240" s="700"/>
      <c r="G240" s="700"/>
      <c r="H240" s="700"/>
      <c r="I240" s="624">
        <v>1</v>
      </c>
    </row>
    <row r="241" spans="1:9" s="614" customFormat="1" ht="12.75" customHeight="1" x14ac:dyDescent="0.2">
      <c r="A241" s="623"/>
      <c r="B241" s="700" t="s">
        <v>624</v>
      </c>
      <c r="C241" s="700"/>
      <c r="D241" s="700"/>
      <c r="E241" s="700"/>
      <c r="F241" s="700"/>
      <c r="G241" s="700"/>
      <c r="H241" s="700"/>
      <c r="I241" s="624">
        <v>1</v>
      </c>
    </row>
    <row r="242" spans="1:9" s="614" customFormat="1" ht="12.75" customHeight="1" x14ac:dyDescent="0.2">
      <c r="A242" s="623"/>
      <c r="B242" s="700" t="s">
        <v>625</v>
      </c>
      <c r="C242" s="700"/>
      <c r="D242" s="700"/>
      <c r="E242" s="700"/>
      <c r="F242" s="700"/>
      <c r="G242" s="700"/>
      <c r="H242" s="700"/>
      <c r="I242" s="624">
        <v>1</v>
      </c>
    </row>
    <row r="243" spans="1:9" s="614" customFormat="1" ht="12.75" customHeight="1" x14ac:dyDescent="0.2">
      <c r="A243" s="623"/>
      <c r="B243" s="700" t="s">
        <v>626</v>
      </c>
      <c r="C243" s="700"/>
      <c r="D243" s="700"/>
      <c r="E243" s="700"/>
      <c r="F243" s="700"/>
      <c r="G243" s="700"/>
      <c r="H243" s="700"/>
      <c r="I243" s="624">
        <v>1</v>
      </c>
    </row>
    <row r="244" spans="1:9" s="614" customFormat="1" ht="12.75" x14ac:dyDescent="0.2">
      <c r="A244" s="623"/>
      <c r="B244" s="700"/>
      <c r="C244" s="700"/>
      <c r="D244" s="700"/>
      <c r="E244" s="700"/>
      <c r="F244" s="700"/>
      <c r="G244" s="700"/>
      <c r="H244" s="700"/>
      <c r="I244" s="624">
        <v>1</v>
      </c>
    </row>
    <row r="245" spans="1:9" s="614" customFormat="1" ht="12.75" x14ac:dyDescent="0.2">
      <c r="A245" s="623"/>
      <c r="B245" s="703"/>
      <c r="C245" s="703"/>
      <c r="D245" s="703"/>
      <c r="E245" s="703"/>
      <c r="F245" s="703"/>
      <c r="H245" s="624"/>
      <c r="I245" s="624">
        <v>1</v>
      </c>
    </row>
    <row r="246" spans="1:9" s="610" customFormat="1" ht="18" x14ac:dyDescent="0.25">
      <c r="A246" s="633"/>
      <c r="B246" s="706" t="s">
        <v>627</v>
      </c>
      <c r="C246" s="706"/>
      <c r="D246" s="706"/>
      <c r="E246" s="706"/>
      <c r="F246" s="706"/>
      <c r="H246" s="634"/>
      <c r="I246" s="634">
        <v>1</v>
      </c>
    </row>
    <row r="247" spans="1:9" s="632" customFormat="1" ht="12.75" x14ac:dyDescent="0.2">
      <c r="A247" s="623"/>
      <c r="B247" s="703"/>
      <c r="C247" s="703"/>
      <c r="D247" s="703"/>
      <c r="E247" s="703"/>
      <c r="F247" s="703"/>
      <c r="H247" s="624"/>
      <c r="I247" s="624">
        <v>1</v>
      </c>
    </row>
    <row r="248" spans="1:9" s="614" customFormat="1" ht="12.75" x14ac:dyDescent="0.2">
      <c r="A248" s="623"/>
      <c r="B248" s="703"/>
      <c r="C248" s="703"/>
      <c r="D248" s="703"/>
      <c r="E248" s="703"/>
      <c r="F248" s="703"/>
      <c r="H248" s="624"/>
      <c r="I248" s="624">
        <v>1</v>
      </c>
    </row>
    <row r="249" spans="1:9" s="621" customFormat="1" ht="12.75" x14ac:dyDescent="0.2">
      <c r="A249" s="619"/>
      <c r="B249" s="705" t="s">
        <v>575</v>
      </c>
      <c r="C249" s="705"/>
      <c r="D249" s="705"/>
      <c r="E249" s="705"/>
      <c r="F249" s="705"/>
      <c r="H249" s="629"/>
      <c r="I249" s="629">
        <v>1</v>
      </c>
    </row>
    <row r="250" spans="1:9" s="632" customFormat="1" ht="12.75" x14ac:dyDescent="0.2">
      <c r="A250" s="623"/>
      <c r="B250" s="703"/>
      <c r="C250" s="703"/>
      <c r="D250" s="703"/>
      <c r="E250" s="703"/>
      <c r="F250" s="703"/>
      <c r="H250" s="624"/>
      <c r="I250" s="624">
        <v>1</v>
      </c>
    </row>
    <row r="251" spans="1:9" s="614" customFormat="1" ht="76.5" customHeight="1" x14ac:dyDescent="0.2">
      <c r="A251" s="623"/>
      <c r="B251" s="700" t="s">
        <v>628</v>
      </c>
      <c r="C251" s="700"/>
      <c r="D251" s="700"/>
      <c r="E251" s="700"/>
      <c r="F251" s="700"/>
      <c r="G251" s="700"/>
      <c r="H251" s="700"/>
      <c r="I251" s="624" t="s">
        <v>595</v>
      </c>
    </row>
    <row r="252" spans="1:9" s="614" customFormat="1" ht="12.75" customHeight="1" x14ac:dyDescent="0.2">
      <c r="A252" s="623"/>
      <c r="B252" s="700" t="s">
        <v>629</v>
      </c>
      <c r="C252" s="700"/>
      <c r="D252" s="700"/>
      <c r="E252" s="700"/>
      <c r="F252" s="700"/>
      <c r="G252" s="700"/>
      <c r="H252" s="700"/>
      <c r="I252" s="624">
        <v>1</v>
      </c>
    </row>
    <row r="253" spans="1:9" s="614" customFormat="1" ht="12.75" customHeight="1" x14ac:dyDescent="0.2">
      <c r="A253" s="623"/>
      <c r="B253" s="700" t="s">
        <v>630</v>
      </c>
      <c r="C253" s="700"/>
      <c r="D253" s="700"/>
      <c r="E253" s="700"/>
      <c r="F253" s="700"/>
      <c r="G253" s="700"/>
      <c r="H253" s="700"/>
      <c r="I253" s="624">
        <v>1</v>
      </c>
    </row>
    <row r="254" spans="1:9" s="614" customFormat="1" ht="12.75" customHeight="1" x14ac:dyDescent="0.2">
      <c r="A254" s="623"/>
      <c r="B254" s="700" t="s">
        <v>631</v>
      </c>
      <c r="C254" s="700"/>
      <c r="D254" s="700"/>
      <c r="E254" s="700"/>
      <c r="F254" s="700"/>
      <c r="G254" s="700"/>
      <c r="H254" s="700"/>
      <c r="I254" s="624">
        <v>1</v>
      </c>
    </row>
    <row r="255" spans="1:9" s="614" customFormat="1" ht="12.75" customHeight="1" x14ac:dyDescent="0.2">
      <c r="A255" s="623"/>
      <c r="B255" s="700" t="s">
        <v>632</v>
      </c>
      <c r="C255" s="700"/>
      <c r="D255" s="700"/>
      <c r="E255" s="700"/>
      <c r="F255" s="700"/>
      <c r="G255" s="700"/>
      <c r="H255" s="700"/>
      <c r="I255" s="624">
        <v>1</v>
      </c>
    </row>
    <row r="256" spans="1:9" s="614" customFormat="1" ht="12.75" customHeight="1" x14ac:dyDescent="0.2">
      <c r="A256" s="623"/>
      <c r="B256" s="700" t="s">
        <v>633</v>
      </c>
      <c r="C256" s="700"/>
      <c r="D256" s="700"/>
      <c r="E256" s="700"/>
      <c r="F256" s="700"/>
      <c r="G256" s="700"/>
      <c r="H256" s="700"/>
      <c r="I256" s="624">
        <v>1</v>
      </c>
    </row>
    <row r="257" spans="1:9" s="614" customFormat="1" ht="12.75" customHeight="1" x14ac:dyDescent="0.2">
      <c r="A257" s="623"/>
      <c r="B257" s="700" t="s">
        <v>634</v>
      </c>
      <c r="C257" s="700"/>
      <c r="D257" s="700"/>
      <c r="E257" s="700"/>
      <c r="F257" s="700"/>
      <c r="G257" s="700"/>
      <c r="H257" s="700"/>
      <c r="I257" s="624">
        <v>1</v>
      </c>
    </row>
    <row r="258" spans="1:9" s="614" customFormat="1" ht="12.75" x14ac:dyDescent="0.2">
      <c r="A258" s="623"/>
      <c r="B258" s="700" t="s">
        <v>635</v>
      </c>
      <c r="C258" s="700"/>
      <c r="D258" s="700"/>
      <c r="E258" s="700"/>
      <c r="F258" s="700"/>
      <c r="G258" s="700"/>
      <c r="H258" s="700"/>
      <c r="I258" s="624">
        <v>1</v>
      </c>
    </row>
    <row r="259" spans="1:9" s="614" customFormat="1" ht="12.75" x14ac:dyDescent="0.2">
      <c r="A259" s="623"/>
      <c r="B259" s="700" t="s">
        <v>636</v>
      </c>
      <c r="C259" s="700"/>
      <c r="D259" s="700"/>
      <c r="E259" s="700"/>
      <c r="F259" s="700"/>
      <c r="G259" s="700"/>
      <c r="H259" s="700"/>
      <c r="I259" s="624">
        <v>1</v>
      </c>
    </row>
    <row r="260" spans="1:9" s="614" customFormat="1" ht="12.75" x14ac:dyDescent="0.2">
      <c r="A260" s="623"/>
      <c r="B260" s="700" t="s">
        <v>637</v>
      </c>
      <c r="C260" s="700"/>
      <c r="D260" s="700"/>
      <c r="E260" s="700"/>
      <c r="F260" s="700"/>
      <c r="G260" s="700"/>
      <c r="H260" s="700"/>
      <c r="I260" s="624">
        <v>1</v>
      </c>
    </row>
    <row r="261" spans="1:9" s="614" customFormat="1" ht="12.75" x14ac:dyDescent="0.2">
      <c r="A261" s="623"/>
      <c r="B261" s="700" t="s">
        <v>638</v>
      </c>
      <c r="C261" s="700"/>
      <c r="D261" s="700"/>
      <c r="E261" s="700"/>
      <c r="F261" s="700"/>
      <c r="G261" s="700"/>
      <c r="H261" s="700"/>
      <c r="I261" s="624">
        <v>1</v>
      </c>
    </row>
    <row r="262" spans="1:9" s="614" customFormat="1" ht="12.75" x14ac:dyDescent="0.2">
      <c r="A262" s="623"/>
      <c r="B262" s="700" t="s">
        <v>639</v>
      </c>
      <c r="C262" s="700"/>
      <c r="D262" s="700"/>
      <c r="E262" s="700"/>
      <c r="F262" s="700"/>
      <c r="G262" s="700"/>
      <c r="H262" s="700"/>
      <c r="I262" s="624">
        <v>1</v>
      </c>
    </row>
    <row r="263" spans="1:9" s="614" customFormat="1" ht="12.75" x14ac:dyDescent="0.2">
      <c r="A263" s="623"/>
      <c r="B263" s="700" t="s">
        <v>640</v>
      </c>
      <c r="C263" s="700"/>
      <c r="D263" s="700"/>
      <c r="E263" s="700"/>
      <c r="F263" s="700"/>
      <c r="G263" s="700"/>
      <c r="H263" s="700"/>
      <c r="I263" s="624">
        <v>1</v>
      </c>
    </row>
    <row r="264" spans="1:9" s="614" customFormat="1" ht="12.75" x14ac:dyDescent="0.2">
      <c r="A264" s="623"/>
      <c r="B264" s="700"/>
      <c r="C264" s="700"/>
      <c r="D264" s="700"/>
      <c r="E264" s="700"/>
      <c r="F264" s="700"/>
      <c r="G264" s="700"/>
      <c r="H264" s="700"/>
      <c r="I264" s="624">
        <v>1</v>
      </c>
    </row>
    <row r="265" spans="1:9" s="614" customFormat="1" ht="12.75" x14ac:dyDescent="0.2">
      <c r="A265" s="623"/>
      <c r="B265" s="700" t="s">
        <v>641</v>
      </c>
      <c r="C265" s="700"/>
      <c r="D265" s="700"/>
      <c r="E265" s="700"/>
      <c r="F265" s="700"/>
      <c r="G265" s="700"/>
      <c r="H265" s="700"/>
      <c r="I265" s="624">
        <v>1</v>
      </c>
    </row>
    <row r="266" spans="1:9" s="614" customFormat="1" ht="76.5" customHeight="1" x14ac:dyDescent="0.2">
      <c r="A266" s="623"/>
      <c r="B266" s="700" t="s">
        <v>642</v>
      </c>
      <c r="C266" s="700"/>
      <c r="D266" s="700"/>
      <c r="E266" s="700"/>
      <c r="F266" s="700"/>
      <c r="G266" s="700"/>
      <c r="H266" s="700"/>
      <c r="I266" s="624" t="s">
        <v>595</v>
      </c>
    </row>
    <row r="267" spans="1:9" s="614" customFormat="1" ht="63.75" customHeight="1" x14ac:dyDescent="0.2">
      <c r="A267" s="623"/>
      <c r="B267" s="700" t="s">
        <v>643</v>
      </c>
      <c r="C267" s="700"/>
      <c r="D267" s="700"/>
      <c r="E267" s="700"/>
      <c r="F267" s="700"/>
      <c r="G267" s="700"/>
      <c r="H267" s="700"/>
      <c r="I267" s="624" t="s">
        <v>494</v>
      </c>
    </row>
    <row r="268" spans="1:9" s="614" customFormat="1" ht="12.75" x14ac:dyDescent="0.2">
      <c r="A268" s="623"/>
      <c r="B268" s="700"/>
      <c r="C268" s="700"/>
      <c r="D268" s="700"/>
      <c r="E268" s="700"/>
      <c r="F268" s="700"/>
      <c r="G268" s="700"/>
      <c r="H268" s="700"/>
      <c r="I268" s="624">
        <v>1</v>
      </c>
    </row>
    <row r="269" spans="1:9" s="614" customFormat="1" ht="12.75" x14ac:dyDescent="0.2">
      <c r="A269" s="623"/>
      <c r="B269" s="700" t="s">
        <v>644</v>
      </c>
      <c r="C269" s="700"/>
      <c r="D269" s="700"/>
      <c r="E269" s="700"/>
      <c r="F269" s="700"/>
      <c r="G269" s="700"/>
      <c r="H269" s="700"/>
      <c r="I269" s="624">
        <v>1</v>
      </c>
    </row>
    <row r="270" spans="1:9" s="614" customFormat="1" ht="63.75" customHeight="1" x14ac:dyDescent="0.2">
      <c r="A270" s="623"/>
      <c r="B270" s="700" t="s">
        <v>645</v>
      </c>
      <c r="C270" s="700"/>
      <c r="D270" s="700"/>
      <c r="E270" s="700"/>
      <c r="F270" s="700"/>
      <c r="G270" s="700"/>
      <c r="H270" s="700"/>
      <c r="I270" s="624" t="s">
        <v>494</v>
      </c>
    </row>
    <row r="271" spans="1:9" s="614" customFormat="1" ht="63.75" customHeight="1" x14ac:dyDescent="0.2">
      <c r="A271" s="623"/>
      <c r="B271" s="700" t="s">
        <v>646</v>
      </c>
      <c r="C271" s="700"/>
      <c r="D271" s="700"/>
      <c r="E271" s="700"/>
      <c r="F271" s="700"/>
      <c r="G271" s="700"/>
      <c r="H271" s="700"/>
      <c r="I271" s="624" t="s">
        <v>494</v>
      </c>
    </row>
    <row r="272" spans="1:9" s="614" customFormat="1" ht="51" customHeight="1" x14ac:dyDescent="0.2">
      <c r="A272" s="623"/>
      <c r="B272" s="700" t="s">
        <v>647</v>
      </c>
      <c r="C272" s="700"/>
      <c r="D272" s="700"/>
      <c r="E272" s="700"/>
      <c r="F272" s="700"/>
      <c r="G272" s="700"/>
      <c r="H272" s="700"/>
      <c r="I272" s="624" t="s">
        <v>483</v>
      </c>
    </row>
    <row r="273" spans="1:9" s="614" customFormat="1" ht="12.75" customHeight="1" x14ac:dyDescent="0.2">
      <c r="A273" s="623"/>
      <c r="B273" s="700" t="s">
        <v>648</v>
      </c>
      <c r="C273" s="700"/>
      <c r="D273" s="700"/>
      <c r="E273" s="700"/>
      <c r="F273" s="700"/>
      <c r="G273" s="700"/>
      <c r="H273" s="700"/>
      <c r="I273" s="624">
        <v>1</v>
      </c>
    </row>
    <row r="274" spans="1:9" s="614" customFormat="1" ht="38.25" customHeight="1" x14ac:dyDescent="0.2">
      <c r="A274" s="623"/>
      <c r="B274" s="700" t="s">
        <v>649</v>
      </c>
      <c r="C274" s="700"/>
      <c r="D274" s="700"/>
      <c r="E274" s="700"/>
      <c r="F274" s="700"/>
      <c r="G274" s="700"/>
      <c r="H274" s="700"/>
      <c r="I274" s="624" t="s">
        <v>481</v>
      </c>
    </row>
    <row r="275" spans="1:9" s="614" customFormat="1" ht="12.75" customHeight="1" x14ac:dyDescent="0.2">
      <c r="A275" s="623"/>
      <c r="B275" s="700" t="s">
        <v>650</v>
      </c>
      <c r="C275" s="700"/>
      <c r="D275" s="700"/>
      <c r="E275" s="700"/>
      <c r="F275" s="700"/>
      <c r="G275" s="700"/>
      <c r="H275" s="700"/>
      <c r="I275" s="624">
        <v>1</v>
      </c>
    </row>
    <row r="276" spans="1:9" s="614" customFormat="1" ht="12.75" x14ac:dyDescent="0.2">
      <c r="A276" s="623"/>
      <c r="B276" s="700" t="s">
        <v>651</v>
      </c>
      <c r="C276" s="700"/>
      <c r="D276" s="700"/>
      <c r="E276" s="700"/>
      <c r="F276" s="700"/>
      <c r="G276" s="700"/>
      <c r="H276" s="700"/>
      <c r="I276" s="624">
        <v>1</v>
      </c>
    </row>
    <row r="277" spans="1:9" s="614" customFormat="1" ht="12.75" x14ac:dyDescent="0.2">
      <c r="A277" s="623"/>
      <c r="B277" s="700"/>
      <c r="C277" s="700"/>
      <c r="D277" s="700"/>
      <c r="E277" s="700"/>
      <c r="F277" s="700"/>
      <c r="G277" s="700"/>
      <c r="H277" s="700"/>
      <c r="I277" s="624">
        <v>1</v>
      </c>
    </row>
    <row r="278" spans="1:9" s="614" customFormat="1" ht="12.75" x14ac:dyDescent="0.2">
      <c r="A278" s="623"/>
      <c r="B278" s="700" t="s">
        <v>652</v>
      </c>
      <c r="C278" s="700"/>
      <c r="D278" s="700"/>
      <c r="E278" s="700"/>
      <c r="F278" s="700"/>
      <c r="G278" s="700"/>
      <c r="H278" s="700"/>
      <c r="I278" s="624">
        <v>1</v>
      </c>
    </row>
    <row r="279" spans="1:9" s="614" customFormat="1" ht="25.5" customHeight="1" x14ac:dyDescent="0.2">
      <c r="A279" s="623"/>
      <c r="B279" s="700" t="s">
        <v>653</v>
      </c>
      <c r="C279" s="700"/>
      <c r="D279" s="700"/>
      <c r="E279" s="700"/>
      <c r="F279" s="700"/>
      <c r="G279" s="700"/>
      <c r="H279" s="700"/>
      <c r="I279" s="624" t="s">
        <v>490</v>
      </c>
    </row>
    <row r="280" spans="1:9" s="614" customFormat="1" ht="76.5" customHeight="1" x14ac:dyDescent="0.2">
      <c r="A280" s="623"/>
      <c r="B280" s="700" t="s">
        <v>654</v>
      </c>
      <c r="C280" s="700"/>
      <c r="D280" s="700"/>
      <c r="E280" s="700"/>
      <c r="F280" s="700"/>
      <c r="G280" s="700"/>
      <c r="H280" s="700"/>
      <c r="I280" s="624" t="s">
        <v>595</v>
      </c>
    </row>
    <row r="281" spans="1:9" s="614" customFormat="1" ht="89.25" customHeight="1" x14ac:dyDescent="0.2">
      <c r="A281" s="623"/>
      <c r="B281" s="700" t="s">
        <v>655</v>
      </c>
      <c r="C281" s="700"/>
      <c r="D281" s="700"/>
      <c r="E281" s="700"/>
      <c r="F281" s="700"/>
      <c r="G281" s="700"/>
      <c r="H281" s="700"/>
      <c r="I281" s="624" t="s">
        <v>531</v>
      </c>
    </row>
    <row r="282" spans="1:9" s="614" customFormat="1" ht="12.75" x14ac:dyDescent="0.2">
      <c r="A282" s="623"/>
      <c r="B282" s="700"/>
      <c r="C282" s="700"/>
      <c r="D282" s="700"/>
      <c r="E282" s="700"/>
      <c r="F282" s="700"/>
      <c r="G282" s="700"/>
      <c r="H282" s="700"/>
      <c r="I282" s="624">
        <v>1</v>
      </c>
    </row>
    <row r="283" spans="1:9" s="614" customFormat="1" ht="12.75" x14ac:dyDescent="0.2">
      <c r="A283" s="623"/>
      <c r="B283" s="700" t="s">
        <v>656</v>
      </c>
      <c r="C283" s="700"/>
      <c r="D283" s="700"/>
      <c r="E283" s="700"/>
      <c r="F283" s="700"/>
      <c r="G283" s="700"/>
      <c r="H283" s="700"/>
      <c r="I283" s="624">
        <v>1</v>
      </c>
    </row>
    <row r="284" spans="1:9" s="614" customFormat="1" ht="51" customHeight="1" x14ac:dyDescent="0.2">
      <c r="A284" s="623"/>
      <c r="B284" s="700" t="s">
        <v>657</v>
      </c>
      <c r="C284" s="700"/>
      <c r="D284" s="700"/>
      <c r="E284" s="700"/>
      <c r="F284" s="700"/>
      <c r="G284" s="700"/>
      <c r="H284" s="700"/>
      <c r="I284" s="624" t="s">
        <v>483</v>
      </c>
    </row>
    <row r="285" spans="1:9" s="614" customFormat="1" ht="12.75" x14ac:dyDescent="0.2">
      <c r="A285" s="623"/>
      <c r="B285" s="700"/>
      <c r="C285" s="700"/>
      <c r="D285" s="700"/>
      <c r="E285" s="700"/>
      <c r="F285" s="700"/>
      <c r="G285" s="700"/>
      <c r="H285" s="700"/>
      <c r="I285" s="624">
        <v>1</v>
      </c>
    </row>
    <row r="286" spans="1:9" s="614" customFormat="1" ht="12.75" x14ac:dyDescent="0.2">
      <c r="A286" s="623"/>
      <c r="B286" s="700" t="s">
        <v>658</v>
      </c>
      <c r="C286" s="700"/>
      <c r="D286" s="700"/>
      <c r="E286" s="700"/>
      <c r="F286" s="700"/>
      <c r="G286" s="700"/>
      <c r="H286" s="700"/>
      <c r="I286" s="624">
        <v>1</v>
      </c>
    </row>
    <row r="287" spans="1:9" s="614" customFormat="1" ht="76.5" customHeight="1" x14ac:dyDescent="0.2">
      <c r="A287" s="623"/>
      <c r="B287" s="700" t="s">
        <v>659</v>
      </c>
      <c r="C287" s="700"/>
      <c r="D287" s="700"/>
      <c r="E287" s="700"/>
      <c r="F287" s="700"/>
      <c r="G287" s="700"/>
      <c r="H287" s="700"/>
      <c r="I287" s="624" t="s">
        <v>595</v>
      </c>
    </row>
    <row r="288" spans="1:9" s="614" customFormat="1" ht="12.75" x14ac:dyDescent="0.2">
      <c r="A288" s="623"/>
      <c r="B288" s="700"/>
      <c r="C288" s="700"/>
      <c r="D288" s="700"/>
      <c r="E288" s="700"/>
      <c r="F288" s="700"/>
      <c r="G288" s="700"/>
      <c r="H288" s="700"/>
      <c r="I288" s="624">
        <v>1</v>
      </c>
    </row>
    <row r="289" spans="1:9" s="614" customFormat="1" ht="12.75" customHeight="1" x14ac:dyDescent="0.2">
      <c r="A289" s="623"/>
      <c r="B289" s="700" t="s">
        <v>660</v>
      </c>
      <c r="C289" s="700"/>
      <c r="D289" s="700"/>
      <c r="E289" s="700"/>
      <c r="F289" s="700"/>
      <c r="G289" s="700"/>
      <c r="H289" s="700"/>
      <c r="I289" s="624">
        <v>1</v>
      </c>
    </row>
    <row r="290" spans="1:9" s="614" customFormat="1" ht="12.75" customHeight="1" x14ac:dyDescent="0.2">
      <c r="A290" s="623"/>
      <c r="B290" s="700" t="s">
        <v>661</v>
      </c>
      <c r="C290" s="700"/>
      <c r="D290" s="700"/>
      <c r="E290" s="700"/>
      <c r="F290" s="700"/>
      <c r="G290" s="700"/>
      <c r="H290" s="700"/>
      <c r="I290" s="624">
        <v>1</v>
      </c>
    </row>
    <row r="291" spans="1:9" s="614" customFormat="1" ht="12.75" customHeight="1" x14ac:dyDescent="0.2">
      <c r="A291" s="623"/>
      <c r="B291" s="700" t="s">
        <v>662</v>
      </c>
      <c r="C291" s="700"/>
      <c r="D291" s="700"/>
      <c r="E291" s="700"/>
      <c r="F291" s="700"/>
      <c r="G291" s="700"/>
      <c r="H291" s="700"/>
      <c r="I291" s="624">
        <v>1</v>
      </c>
    </row>
    <row r="292" spans="1:9" s="614" customFormat="1" ht="12.75" customHeight="1" x14ac:dyDescent="0.2">
      <c r="A292" s="623"/>
      <c r="B292" s="700" t="s">
        <v>663</v>
      </c>
      <c r="C292" s="700"/>
      <c r="D292" s="700"/>
      <c r="E292" s="700"/>
      <c r="F292" s="700"/>
      <c r="G292" s="700"/>
      <c r="H292" s="700"/>
      <c r="I292" s="624">
        <v>1</v>
      </c>
    </row>
    <row r="293" spans="1:9" s="614" customFormat="1" ht="12.75" customHeight="1" x14ac:dyDescent="0.2">
      <c r="A293" s="623"/>
      <c r="B293" s="700" t="s">
        <v>664</v>
      </c>
      <c r="C293" s="700"/>
      <c r="D293" s="700"/>
      <c r="E293" s="700"/>
      <c r="F293" s="700"/>
      <c r="G293" s="700"/>
      <c r="H293" s="700"/>
      <c r="I293" s="624">
        <v>1</v>
      </c>
    </row>
    <row r="294" spans="1:9" s="614" customFormat="1" ht="12.75" customHeight="1" x14ac:dyDescent="0.2">
      <c r="A294" s="623"/>
      <c r="B294" s="700" t="s">
        <v>665</v>
      </c>
      <c r="C294" s="700"/>
      <c r="D294" s="700"/>
      <c r="E294" s="700"/>
      <c r="F294" s="700"/>
      <c r="G294" s="700"/>
      <c r="H294" s="700"/>
      <c r="I294" s="624">
        <v>1</v>
      </c>
    </row>
    <row r="295" spans="1:9" s="614" customFormat="1" ht="12.75" customHeight="1" x14ac:dyDescent="0.2">
      <c r="A295" s="623"/>
      <c r="B295" s="700" t="s">
        <v>666</v>
      </c>
      <c r="C295" s="700"/>
      <c r="D295" s="700"/>
      <c r="E295" s="700"/>
      <c r="F295" s="700"/>
      <c r="G295" s="700"/>
      <c r="H295" s="700"/>
      <c r="I295" s="624">
        <v>1</v>
      </c>
    </row>
    <row r="296" spans="1:9" s="614" customFormat="1" ht="12.75" customHeight="1" x14ac:dyDescent="0.2">
      <c r="A296" s="623"/>
      <c r="B296" s="700" t="s">
        <v>667</v>
      </c>
      <c r="C296" s="700"/>
      <c r="D296" s="700"/>
      <c r="E296" s="700"/>
      <c r="F296" s="700"/>
      <c r="G296" s="700"/>
      <c r="H296" s="700"/>
      <c r="I296" s="624">
        <v>1</v>
      </c>
    </row>
    <row r="297" spans="1:9" s="614" customFormat="1" ht="12.75" customHeight="1" x14ac:dyDescent="0.2">
      <c r="A297" s="623"/>
      <c r="B297" s="700" t="s">
        <v>668</v>
      </c>
      <c r="C297" s="700"/>
      <c r="D297" s="700"/>
      <c r="E297" s="700"/>
      <c r="F297" s="700"/>
      <c r="G297" s="700"/>
      <c r="H297" s="700"/>
      <c r="I297" s="624">
        <v>1</v>
      </c>
    </row>
    <row r="298" spans="1:9" s="614" customFormat="1" ht="12.75" x14ac:dyDescent="0.2">
      <c r="A298" s="623"/>
      <c r="B298" s="700"/>
      <c r="C298" s="700"/>
      <c r="D298" s="700"/>
      <c r="E298" s="700"/>
      <c r="F298" s="700"/>
      <c r="G298" s="700"/>
      <c r="H298" s="700"/>
      <c r="I298" s="624">
        <v>1</v>
      </c>
    </row>
    <row r="299" spans="1:9" s="614" customFormat="1" ht="12.75" customHeight="1" x14ac:dyDescent="0.2">
      <c r="A299" s="623"/>
      <c r="B299" s="700" t="s">
        <v>669</v>
      </c>
      <c r="C299" s="700"/>
      <c r="D299" s="700"/>
      <c r="E299" s="700"/>
      <c r="F299" s="700"/>
      <c r="G299" s="700"/>
      <c r="H299" s="700"/>
      <c r="I299" s="624">
        <v>1</v>
      </c>
    </row>
    <row r="300" spans="1:9" s="614" customFormat="1" ht="12.75" x14ac:dyDescent="0.2">
      <c r="A300" s="623"/>
      <c r="B300" s="700"/>
      <c r="C300" s="700"/>
      <c r="D300" s="700"/>
      <c r="E300" s="700"/>
      <c r="F300" s="700"/>
      <c r="G300" s="700"/>
      <c r="H300" s="700"/>
      <c r="I300" s="624">
        <v>1</v>
      </c>
    </row>
    <row r="301" spans="1:9" s="614" customFormat="1" ht="12.75" customHeight="1" x14ac:dyDescent="0.2">
      <c r="A301" s="623"/>
      <c r="B301" s="700" t="s">
        <v>670</v>
      </c>
      <c r="C301" s="700"/>
      <c r="D301" s="700"/>
      <c r="E301" s="700"/>
      <c r="F301" s="700"/>
      <c r="G301" s="700"/>
      <c r="H301" s="700"/>
      <c r="I301" s="624">
        <v>1</v>
      </c>
    </row>
    <row r="302" spans="1:9" s="614" customFormat="1" ht="12.75" customHeight="1" x14ac:dyDescent="0.2">
      <c r="A302" s="623"/>
      <c r="B302" s="700" t="s">
        <v>671</v>
      </c>
      <c r="C302" s="700"/>
      <c r="D302" s="700"/>
      <c r="E302" s="700"/>
      <c r="F302" s="700"/>
      <c r="G302" s="700"/>
      <c r="H302" s="700"/>
      <c r="I302" s="624">
        <v>1</v>
      </c>
    </row>
    <row r="303" spans="1:9" s="614" customFormat="1" ht="25.5" customHeight="1" x14ac:dyDescent="0.2">
      <c r="A303" s="623"/>
      <c r="B303" s="700" t="s">
        <v>672</v>
      </c>
      <c r="C303" s="700"/>
      <c r="D303" s="700"/>
      <c r="E303" s="700"/>
      <c r="F303" s="700"/>
      <c r="G303" s="700"/>
      <c r="H303" s="700"/>
      <c r="I303" s="624" t="s">
        <v>490</v>
      </c>
    </row>
    <row r="304" spans="1:9" s="614" customFormat="1" ht="12.75" customHeight="1" x14ac:dyDescent="0.2">
      <c r="A304" s="623"/>
      <c r="B304" s="700" t="s">
        <v>668</v>
      </c>
      <c r="C304" s="700"/>
      <c r="D304" s="700"/>
      <c r="E304" s="700"/>
      <c r="F304" s="700"/>
      <c r="G304" s="700"/>
      <c r="H304" s="700"/>
      <c r="I304" s="624">
        <v>1</v>
      </c>
    </row>
    <row r="305" spans="1:9" s="614" customFormat="1" ht="12.75" x14ac:dyDescent="0.2">
      <c r="A305" s="623"/>
      <c r="B305" s="700"/>
      <c r="C305" s="700"/>
      <c r="D305" s="700"/>
      <c r="E305" s="700"/>
      <c r="F305" s="700"/>
      <c r="G305" s="700"/>
      <c r="H305" s="700"/>
      <c r="I305" s="624">
        <v>1</v>
      </c>
    </row>
    <row r="306" spans="1:9" s="614" customFormat="1" ht="12.75" customHeight="1" x14ac:dyDescent="0.2">
      <c r="A306" s="623"/>
      <c r="B306" s="700" t="s">
        <v>673</v>
      </c>
      <c r="C306" s="700"/>
      <c r="D306" s="700"/>
      <c r="E306" s="700"/>
      <c r="F306" s="700"/>
      <c r="G306" s="700"/>
      <c r="H306" s="700"/>
      <c r="I306" s="624">
        <v>1</v>
      </c>
    </row>
    <row r="307" spans="1:9" s="614" customFormat="1" ht="12.75" x14ac:dyDescent="0.2">
      <c r="A307" s="623"/>
      <c r="B307" s="700"/>
      <c r="C307" s="700"/>
      <c r="D307" s="700"/>
      <c r="E307" s="700"/>
      <c r="F307" s="700"/>
      <c r="G307" s="700"/>
      <c r="H307" s="700"/>
      <c r="I307" s="624">
        <v>1</v>
      </c>
    </row>
    <row r="308" spans="1:9" s="614" customFormat="1" ht="12.75" customHeight="1" x14ac:dyDescent="0.2">
      <c r="A308" s="623"/>
      <c r="B308" s="700" t="s">
        <v>674</v>
      </c>
      <c r="C308" s="700"/>
      <c r="D308" s="700"/>
      <c r="E308" s="700"/>
      <c r="F308" s="700"/>
      <c r="G308" s="700"/>
      <c r="H308" s="700"/>
      <c r="I308" s="624">
        <v>1</v>
      </c>
    </row>
    <row r="309" spans="1:9" s="614" customFormat="1" ht="12.75" customHeight="1" x14ac:dyDescent="0.2">
      <c r="A309" s="623"/>
      <c r="B309" s="700" t="s">
        <v>675</v>
      </c>
      <c r="C309" s="700"/>
      <c r="D309" s="700"/>
      <c r="E309" s="700"/>
      <c r="F309" s="700"/>
      <c r="G309" s="700"/>
      <c r="H309" s="700"/>
      <c r="I309" s="624">
        <v>1</v>
      </c>
    </row>
    <row r="310" spans="1:9" s="614" customFormat="1" ht="12.75" customHeight="1" x14ac:dyDescent="0.2">
      <c r="A310" s="623"/>
      <c r="B310" s="700" t="s">
        <v>676</v>
      </c>
      <c r="C310" s="700"/>
      <c r="D310" s="700"/>
      <c r="E310" s="700"/>
      <c r="F310" s="700"/>
      <c r="G310" s="700"/>
      <c r="H310" s="700"/>
      <c r="I310" s="624">
        <v>1</v>
      </c>
    </row>
    <row r="311" spans="1:9" s="614" customFormat="1" ht="12.75" customHeight="1" x14ac:dyDescent="0.2">
      <c r="A311" s="623"/>
      <c r="B311" s="700" t="s">
        <v>677</v>
      </c>
      <c r="C311" s="700"/>
      <c r="D311" s="700"/>
      <c r="E311" s="700"/>
      <c r="F311" s="700"/>
      <c r="G311" s="700"/>
      <c r="H311" s="700"/>
      <c r="I311" s="624">
        <v>1</v>
      </c>
    </row>
    <row r="312" spans="1:9" s="614" customFormat="1" ht="12.75" customHeight="1" x14ac:dyDescent="0.2">
      <c r="A312" s="623"/>
      <c r="B312" s="700" t="s">
        <v>678</v>
      </c>
      <c r="C312" s="700"/>
      <c r="D312" s="700"/>
      <c r="E312" s="700"/>
      <c r="F312" s="700"/>
      <c r="G312" s="700"/>
      <c r="H312" s="700"/>
      <c r="I312" s="624">
        <v>1</v>
      </c>
    </row>
    <row r="313" spans="1:9" s="614" customFormat="1" ht="12.75" customHeight="1" x14ac:dyDescent="0.2">
      <c r="A313" s="623"/>
      <c r="B313" s="700" t="s">
        <v>679</v>
      </c>
      <c r="C313" s="700"/>
      <c r="D313" s="700"/>
      <c r="E313" s="700"/>
      <c r="F313" s="700"/>
      <c r="G313" s="700"/>
      <c r="H313" s="700"/>
      <c r="I313" s="624">
        <v>1</v>
      </c>
    </row>
    <row r="314" spans="1:9" s="614" customFormat="1" ht="12.75" x14ac:dyDescent="0.2">
      <c r="A314" s="623"/>
      <c r="B314" s="700"/>
      <c r="C314" s="700"/>
      <c r="D314" s="700"/>
      <c r="E314" s="700"/>
      <c r="F314" s="700"/>
      <c r="G314" s="700"/>
      <c r="H314" s="700"/>
      <c r="I314" s="624">
        <v>1</v>
      </c>
    </row>
    <row r="315" spans="1:9" s="614" customFormat="1" ht="25.5" customHeight="1" x14ac:dyDescent="0.2">
      <c r="A315" s="623"/>
      <c r="B315" s="700" t="s">
        <v>680</v>
      </c>
      <c r="C315" s="700"/>
      <c r="D315" s="700"/>
      <c r="E315" s="700"/>
      <c r="F315" s="700"/>
      <c r="G315" s="700"/>
      <c r="H315" s="700"/>
      <c r="I315" s="624" t="s">
        <v>490</v>
      </c>
    </row>
    <row r="316" spans="1:9" s="614" customFormat="1" ht="12.75" x14ac:dyDescent="0.2">
      <c r="A316" s="623"/>
      <c r="B316" s="703"/>
      <c r="C316" s="703"/>
      <c r="D316" s="703"/>
      <c r="E316" s="703"/>
      <c r="F316" s="703"/>
      <c r="H316" s="624"/>
      <c r="I316" s="624">
        <v>1</v>
      </c>
    </row>
    <row r="317" spans="1:9" s="614" customFormat="1" ht="12.75" x14ac:dyDescent="0.2">
      <c r="A317" s="623"/>
      <c r="B317" s="703"/>
      <c r="C317" s="703"/>
      <c r="D317" s="703"/>
      <c r="E317" s="703"/>
      <c r="F317" s="703"/>
      <c r="H317" s="624"/>
      <c r="I317" s="624">
        <v>1</v>
      </c>
    </row>
    <row r="318" spans="1:9" s="621" customFormat="1" ht="12.75" x14ac:dyDescent="0.2">
      <c r="A318" s="619"/>
      <c r="B318" s="705" t="s">
        <v>681</v>
      </c>
      <c r="C318" s="705"/>
      <c r="D318" s="705"/>
      <c r="E318" s="705"/>
      <c r="F318" s="705"/>
      <c r="H318" s="629"/>
      <c r="I318" s="629">
        <v>1</v>
      </c>
    </row>
    <row r="319" spans="1:9" s="632" customFormat="1" ht="12.75" x14ac:dyDescent="0.2">
      <c r="A319" s="623"/>
      <c r="B319" s="703"/>
      <c r="C319" s="703"/>
      <c r="D319" s="703"/>
      <c r="E319" s="703"/>
      <c r="F319" s="703"/>
      <c r="H319" s="624"/>
      <c r="I319" s="624">
        <v>1</v>
      </c>
    </row>
    <row r="320" spans="1:9" s="614" customFormat="1" ht="12.75" x14ac:dyDescent="0.2">
      <c r="A320" s="623"/>
      <c r="B320" s="700" t="s">
        <v>682</v>
      </c>
      <c r="C320" s="700"/>
      <c r="D320" s="700"/>
      <c r="E320" s="700"/>
      <c r="F320" s="700"/>
      <c r="G320" s="700"/>
      <c r="H320" s="700"/>
      <c r="I320" s="624">
        <v>1</v>
      </c>
    </row>
    <row r="321" spans="1:9" s="614" customFormat="1" ht="12.75" x14ac:dyDescent="0.2">
      <c r="A321" s="623"/>
      <c r="B321" s="700"/>
      <c r="C321" s="700"/>
      <c r="D321" s="700"/>
      <c r="E321" s="700"/>
      <c r="F321" s="700"/>
      <c r="G321" s="700"/>
      <c r="H321" s="700"/>
      <c r="I321" s="624">
        <v>1</v>
      </c>
    </row>
    <row r="322" spans="1:9" s="614" customFormat="1" ht="12.75" customHeight="1" x14ac:dyDescent="0.2">
      <c r="A322" s="623"/>
      <c r="B322" s="700" t="s">
        <v>683</v>
      </c>
      <c r="C322" s="700"/>
      <c r="D322" s="700"/>
      <c r="E322" s="700"/>
      <c r="F322" s="700"/>
      <c r="G322" s="700"/>
      <c r="H322" s="700"/>
      <c r="I322" s="624">
        <v>1</v>
      </c>
    </row>
    <row r="323" spans="1:9" s="614" customFormat="1" ht="12.75" x14ac:dyDescent="0.2">
      <c r="A323" s="623"/>
      <c r="B323" s="700" t="s">
        <v>684</v>
      </c>
      <c r="C323" s="700"/>
      <c r="D323" s="700"/>
      <c r="E323" s="700"/>
      <c r="F323" s="700"/>
      <c r="G323" s="700"/>
      <c r="H323" s="700"/>
      <c r="I323" s="624">
        <v>1</v>
      </c>
    </row>
    <row r="324" spans="1:9" s="614" customFormat="1" ht="12.75" x14ac:dyDescent="0.2">
      <c r="A324" s="623"/>
      <c r="B324" s="700" t="s">
        <v>685</v>
      </c>
      <c r="C324" s="700"/>
      <c r="D324" s="700"/>
      <c r="E324" s="700"/>
      <c r="F324" s="700"/>
      <c r="G324" s="700"/>
      <c r="H324" s="700"/>
      <c r="I324" s="624">
        <v>1</v>
      </c>
    </row>
    <row r="325" spans="1:9" s="614" customFormat="1" ht="12.75" x14ac:dyDescent="0.2">
      <c r="A325" s="623"/>
      <c r="B325" s="700" t="s">
        <v>686</v>
      </c>
      <c r="C325" s="700"/>
      <c r="D325" s="700"/>
      <c r="E325" s="700"/>
      <c r="F325" s="700"/>
      <c r="G325" s="700"/>
      <c r="H325" s="700"/>
      <c r="I325" s="624">
        <v>1</v>
      </c>
    </row>
    <row r="326" spans="1:9" s="614" customFormat="1" ht="12.75" customHeight="1" x14ac:dyDescent="0.2">
      <c r="A326" s="623"/>
      <c r="B326" s="700" t="s">
        <v>687</v>
      </c>
      <c r="C326" s="700"/>
      <c r="D326" s="700"/>
      <c r="E326" s="700"/>
      <c r="F326" s="700"/>
      <c r="G326" s="700"/>
      <c r="H326" s="700"/>
      <c r="I326" s="624">
        <v>1</v>
      </c>
    </row>
    <row r="327" spans="1:9" s="614" customFormat="1" ht="12.75" x14ac:dyDescent="0.2">
      <c r="A327" s="623"/>
      <c r="B327" s="700"/>
      <c r="C327" s="700"/>
      <c r="D327" s="700"/>
      <c r="E327" s="700"/>
      <c r="F327" s="700"/>
      <c r="G327" s="700"/>
      <c r="H327" s="700"/>
      <c r="I327" s="624">
        <v>1</v>
      </c>
    </row>
    <row r="328" spans="1:9" s="614" customFormat="1" ht="127.5" customHeight="1" x14ac:dyDescent="0.2">
      <c r="A328" s="623"/>
      <c r="B328" s="700" t="s">
        <v>688</v>
      </c>
      <c r="C328" s="700"/>
      <c r="D328" s="700"/>
      <c r="E328" s="700"/>
      <c r="F328" s="700"/>
      <c r="G328" s="700"/>
      <c r="H328" s="700"/>
      <c r="I328" s="624" t="s">
        <v>689</v>
      </c>
    </row>
    <row r="329" spans="1:9" s="614" customFormat="1" ht="63.75" customHeight="1" x14ac:dyDescent="0.2">
      <c r="A329" s="623"/>
      <c r="B329" s="700" t="s">
        <v>690</v>
      </c>
      <c r="C329" s="700"/>
      <c r="D329" s="700"/>
      <c r="E329" s="700"/>
      <c r="F329" s="700"/>
      <c r="G329" s="700"/>
      <c r="H329" s="700"/>
      <c r="I329" s="624" t="s">
        <v>494</v>
      </c>
    </row>
    <row r="330" spans="1:9" s="614" customFormat="1" ht="12.75" x14ac:dyDescent="0.2">
      <c r="A330" s="623"/>
      <c r="B330" s="700"/>
      <c r="C330" s="700"/>
      <c r="D330" s="700"/>
      <c r="E330" s="700"/>
      <c r="F330" s="700"/>
      <c r="G330" s="700"/>
      <c r="H330" s="700"/>
      <c r="I330" s="624">
        <v>1</v>
      </c>
    </row>
    <row r="331" spans="1:9" s="614" customFormat="1" ht="12.75" customHeight="1" x14ac:dyDescent="0.2">
      <c r="A331" s="623"/>
      <c r="B331" s="700" t="s">
        <v>691</v>
      </c>
      <c r="C331" s="700"/>
      <c r="D331" s="700"/>
      <c r="E331" s="700"/>
      <c r="F331" s="700"/>
      <c r="G331" s="700"/>
      <c r="H331" s="700"/>
      <c r="I331" s="624">
        <v>1</v>
      </c>
    </row>
    <row r="332" spans="1:9" s="614" customFormat="1" ht="12.75" customHeight="1" x14ac:dyDescent="0.2">
      <c r="A332" s="623"/>
      <c r="B332" s="700" t="s">
        <v>692</v>
      </c>
      <c r="C332" s="700"/>
      <c r="D332" s="700"/>
      <c r="E332" s="700"/>
      <c r="F332" s="700"/>
      <c r="G332" s="700"/>
      <c r="H332" s="700"/>
      <c r="I332" s="624">
        <v>1</v>
      </c>
    </row>
    <row r="333" spans="1:9" s="614" customFormat="1" ht="12.75" customHeight="1" x14ac:dyDescent="0.2">
      <c r="A333" s="623"/>
      <c r="B333" s="700" t="s">
        <v>693</v>
      </c>
      <c r="C333" s="700"/>
      <c r="D333" s="700"/>
      <c r="E333" s="700"/>
      <c r="F333" s="700"/>
      <c r="G333" s="700"/>
      <c r="H333" s="700"/>
      <c r="I333" s="624">
        <v>1</v>
      </c>
    </row>
    <row r="334" spans="1:9" s="614" customFormat="1" ht="12.75" customHeight="1" x14ac:dyDescent="0.2">
      <c r="A334" s="623"/>
      <c r="B334" s="700" t="s">
        <v>694</v>
      </c>
      <c r="C334" s="700"/>
      <c r="D334" s="700"/>
      <c r="E334" s="700"/>
      <c r="F334" s="700"/>
      <c r="G334" s="700"/>
      <c r="H334" s="700"/>
      <c r="I334" s="624">
        <v>1</v>
      </c>
    </row>
    <row r="335" spans="1:9" s="614" customFormat="1" ht="12.75" customHeight="1" x14ac:dyDescent="0.2">
      <c r="A335" s="623"/>
      <c r="B335" s="700" t="s">
        <v>695</v>
      </c>
      <c r="C335" s="700"/>
      <c r="D335" s="700"/>
      <c r="E335" s="700"/>
      <c r="F335" s="700"/>
      <c r="G335" s="700"/>
      <c r="H335" s="700"/>
      <c r="I335" s="624">
        <v>1</v>
      </c>
    </row>
    <row r="336" spans="1:9" s="614" customFormat="1" ht="63.75" customHeight="1" x14ac:dyDescent="0.2">
      <c r="A336" s="623"/>
      <c r="B336" s="700" t="s">
        <v>696</v>
      </c>
      <c r="C336" s="700"/>
      <c r="D336" s="700"/>
      <c r="E336" s="700"/>
      <c r="F336" s="700"/>
      <c r="G336" s="700"/>
      <c r="H336" s="700"/>
      <c r="I336" s="624" t="s">
        <v>494</v>
      </c>
    </row>
    <row r="337" spans="1:9" s="614" customFormat="1" ht="12.75" x14ac:dyDescent="0.2">
      <c r="A337" s="623"/>
      <c r="B337" s="700"/>
      <c r="C337" s="700"/>
      <c r="D337" s="700"/>
      <c r="E337" s="700"/>
      <c r="F337" s="700"/>
      <c r="G337" s="700"/>
      <c r="H337" s="700"/>
      <c r="I337" s="624">
        <v>1</v>
      </c>
    </row>
    <row r="338" spans="1:9" s="614" customFormat="1" ht="12.75" x14ac:dyDescent="0.2">
      <c r="A338" s="623"/>
      <c r="B338" s="700"/>
      <c r="C338" s="700"/>
      <c r="D338" s="700"/>
      <c r="E338" s="700"/>
      <c r="F338" s="700"/>
      <c r="G338" s="700"/>
      <c r="H338" s="700"/>
      <c r="I338" s="624">
        <v>1</v>
      </c>
    </row>
    <row r="339" spans="1:9" s="614" customFormat="1" ht="12.75" x14ac:dyDescent="0.2">
      <c r="A339" s="623"/>
      <c r="B339" s="700" t="s">
        <v>697</v>
      </c>
      <c r="C339" s="700"/>
      <c r="D339" s="700"/>
      <c r="E339" s="700"/>
      <c r="F339" s="700"/>
      <c r="G339" s="700"/>
      <c r="H339" s="700"/>
      <c r="I339" s="624">
        <v>1</v>
      </c>
    </row>
    <row r="340" spans="1:9" s="614" customFormat="1" ht="12.75" x14ac:dyDescent="0.2">
      <c r="A340" s="623"/>
      <c r="B340" s="700"/>
      <c r="C340" s="700"/>
      <c r="D340" s="700"/>
      <c r="E340" s="700"/>
      <c r="F340" s="700"/>
      <c r="G340" s="700"/>
      <c r="H340" s="700"/>
      <c r="I340" s="624">
        <v>1</v>
      </c>
    </row>
    <row r="341" spans="1:9" s="614" customFormat="1" ht="76.5" customHeight="1" x14ac:dyDescent="0.2">
      <c r="A341" s="623"/>
      <c r="B341" s="700" t="s">
        <v>698</v>
      </c>
      <c r="C341" s="700"/>
      <c r="D341" s="700"/>
      <c r="E341" s="700"/>
      <c r="F341" s="700"/>
      <c r="G341" s="700"/>
      <c r="H341" s="700"/>
      <c r="I341" s="624" t="s">
        <v>595</v>
      </c>
    </row>
    <row r="342" spans="1:9" s="614" customFormat="1" ht="12.75" x14ac:dyDescent="0.2">
      <c r="A342" s="623"/>
      <c r="B342" s="700"/>
      <c r="C342" s="700"/>
      <c r="D342" s="700"/>
      <c r="E342" s="700"/>
      <c r="F342" s="700"/>
      <c r="G342" s="700"/>
      <c r="H342" s="700"/>
      <c r="I342" s="624">
        <v>1</v>
      </c>
    </row>
    <row r="343" spans="1:9" s="614" customFormat="1" ht="12.75" customHeight="1" x14ac:dyDescent="0.2">
      <c r="A343" s="623"/>
      <c r="B343" s="700" t="s">
        <v>699</v>
      </c>
      <c r="C343" s="700"/>
      <c r="D343" s="700"/>
      <c r="E343" s="700"/>
      <c r="F343" s="700"/>
      <c r="G343" s="700"/>
      <c r="H343" s="700"/>
      <c r="I343" s="624">
        <v>1</v>
      </c>
    </row>
    <row r="344" spans="1:9" s="614" customFormat="1" ht="12.75" x14ac:dyDescent="0.2">
      <c r="A344" s="623"/>
      <c r="B344" s="700"/>
      <c r="C344" s="700"/>
      <c r="D344" s="700"/>
      <c r="E344" s="700"/>
      <c r="F344" s="700"/>
      <c r="G344" s="700"/>
      <c r="H344" s="700"/>
      <c r="I344" s="624">
        <v>1</v>
      </c>
    </row>
    <row r="345" spans="1:9" s="614" customFormat="1" ht="76.5" customHeight="1" x14ac:dyDescent="0.2">
      <c r="A345" s="623"/>
      <c r="B345" s="700" t="s">
        <v>700</v>
      </c>
      <c r="C345" s="700"/>
      <c r="D345" s="700"/>
      <c r="E345" s="700"/>
      <c r="F345" s="700"/>
      <c r="G345" s="700"/>
      <c r="H345" s="700"/>
      <c r="I345" s="624" t="s">
        <v>595</v>
      </c>
    </row>
    <row r="346" spans="1:9" s="614" customFormat="1" ht="12.75" x14ac:dyDescent="0.2">
      <c r="A346" s="623"/>
      <c r="B346" s="700"/>
      <c r="C346" s="700"/>
      <c r="D346" s="700"/>
      <c r="E346" s="700"/>
      <c r="F346" s="700"/>
      <c r="G346" s="700"/>
      <c r="H346" s="700"/>
      <c r="I346" s="624">
        <v>1</v>
      </c>
    </row>
    <row r="347" spans="1:9" s="614" customFormat="1" ht="12.75" x14ac:dyDescent="0.2">
      <c r="A347" s="623"/>
      <c r="B347" s="700" t="s">
        <v>701</v>
      </c>
      <c r="C347" s="700"/>
      <c r="D347" s="700"/>
      <c r="E347" s="700"/>
      <c r="F347" s="700"/>
      <c r="G347" s="700"/>
      <c r="H347" s="700"/>
      <c r="I347" s="624">
        <v>1</v>
      </c>
    </row>
    <row r="348" spans="1:9" s="614" customFormat="1" ht="12.75" x14ac:dyDescent="0.2">
      <c r="A348" s="623"/>
      <c r="B348" s="700"/>
      <c r="C348" s="700"/>
      <c r="D348" s="700"/>
      <c r="E348" s="700"/>
      <c r="F348" s="700"/>
      <c r="G348" s="700"/>
      <c r="H348" s="700"/>
      <c r="I348" s="624">
        <v>1</v>
      </c>
    </row>
    <row r="349" spans="1:9" s="614" customFormat="1" ht="38.25" customHeight="1" x14ac:dyDescent="0.2">
      <c r="A349" s="623"/>
      <c r="B349" s="700" t="s">
        <v>702</v>
      </c>
      <c r="C349" s="700"/>
      <c r="D349" s="700"/>
      <c r="E349" s="700"/>
      <c r="F349" s="700"/>
      <c r="G349" s="700"/>
      <c r="H349" s="700"/>
      <c r="I349" s="624" t="s">
        <v>481</v>
      </c>
    </row>
    <row r="350" spans="1:9" s="614" customFormat="1" ht="12.75" x14ac:dyDescent="0.2">
      <c r="A350" s="623"/>
      <c r="B350" s="700"/>
      <c r="C350" s="700"/>
      <c r="D350" s="700"/>
      <c r="E350" s="700"/>
      <c r="F350" s="700"/>
      <c r="G350" s="700"/>
      <c r="H350" s="700"/>
      <c r="I350" s="624">
        <v>1</v>
      </c>
    </row>
    <row r="351" spans="1:9" s="614" customFormat="1" ht="12.75" x14ac:dyDescent="0.2">
      <c r="A351" s="623"/>
      <c r="B351" s="700"/>
      <c r="C351" s="700"/>
      <c r="D351" s="700"/>
      <c r="E351" s="700"/>
      <c r="F351" s="700"/>
      <c r="G351" s="700"/>
      <c r="H351" s="700"/>
      <c r="I351" s="624">
        <v>1</v>
      </c>
    </row>
    <row r="352" spans="1:9" s="614" customFormat="1" ht="12.75" customHeight="1" x14ac:dyDescent="0.2">
      <c r="A352" s="623"/>
      <c r="B352" s="700" t="s">
        <v>691</v>
      </c>
      <c r="C352" s="700"/>
      <c r="D352" s="700"/>
      <c r="E352" s="700"/>
      <c r="F352" s="700"/>
      <c r="G352" s="700"/>
      <c r="H352" s="700"/>
      <c r="I352" s="624">
        <v>1</v>
      </c>
    </row>
    <row r="353" spans="1:9" s="614" customFormat="1" ht="12.75" customHeight="1" x14ac:dyDescent="0.2">
      <c r="A353" s="623"/>
      <c r="B353" s="700" t="s">
        <v>703</v>
      </c>
      <c r="C353" s="700"/>
      <c r="D353" s="700"/>
      <c r="E353" s="700"/>
      <c r="F353" s="700"/>
      <c r="G353" s="700"/>
      <c r="H353" s="700"/>
      <c r="I353" s="624">
        <v>1</v>
      </c>
    </row>
    <row r="354" spans="1:9" s="614" customFormat="1" ht="12.75" customHeight="1" x14ac:dyDescent="0.2">
      <c r="A354" s="623"/>
      <c r="B354" s="700" t="s">
        <v>704</v>
      </c>
      <c r="C354" s="700"/>
      <c r="D354" s="700"/>
      <c r="E354" s="700"/>
      <c r="F354" s="700"/>
      <c r="G354" s="700"/>
      <c r="H354" s="700"/>
      <c r="I354" s="624">
        <v>1</v>
      </c>
    </row>
    <row r="355" spans="1:9" s="614" customFormat="1" ht="12.75" customHeight="1" x14ac:dyDescent="0.2">
      <c r="A355" s="623"/>
      <c r="B355" s="700" t="s">
        <v>705</v>
      </c>
      <c r="C355" s="700"/>
      <c r="D355" s="700"/>
      <c r="E355" s="700"/>
      <c r="F355" s="700"/>
      <c r="G355" s="700"/>
      <c r="H355" s="700"/>
      <c r="I355" s="624">
        <v>1</v>
      </c>
    </row>
    <row r="356" spans="1:9" s="614" customFormat="1" ht="12.75" customHeight="1" x14ac:dyDescent="0.2">
      <c r="A356" s="623"/>
      <c r="B356" s="700" t="s">
        <v>706</v>
      </c>
      <c r="C356" s="700"/>
      <c r="D356" s="700"/>
      <c r="E356" s="700"/>
      <c r="F356" s="700"/>
      <c r="G356" s="700"/>
      <c r="H356" s="700"/>
      <c r="I356" s="624">
        <v>1</v>
      </c>
    </row>
    <row r="357" spans="1:9" s="614" customFormat="1" ht="12.75" x14ac:dyDescent="0.2">
      <c r="A357" s="623"/>
      <c r="B357" s="700" t="s">
        <v>707</v>
      </c>
      <c r="C357" s="700"/>
      <c r="D357" s="700"/>
      <c r="E357" s="700"/>
      <c r="F357" s="700"/>
      <c r="G357" s="700"/>
      <c r="H357" s="700"/>
      <c r="I357" s="624">
        <v>1</v>
      </c>
    </row>
    <row r="358" spans="1:9" s="614" customFormat="1" ht="12.75" customHeight="1" x14ac:dyDescent="0.2">
      <c r="A358" s="623"/>
      <c r="B358" s="700" t="s">
        <v>708</v>
      </c>
      <c r="C358" s="700"/>
      <c r="D358" s="700"/>
      <c r="E358" s="700"/>
      <c r="F358" s="700"/>
      <c r="G358" s="700"/>
      <c r="H358" s="700"/>
      <c r="I358" s="624">
        <v>1</v>
      </c>
    </row>
    <row r="359" spans="1:9" s="614" customFormat="1" ht="12.75" customHeight="1" x14ac:dyDescent="0.2">
      <c r="A359" s="623"/>
      <c r="B359" s="700" t="s">
        <v>709</v>
      </c>
      <c r="C359" s="700"/>
      <c r="D359" s="700"/>
      <c r="E359" s="700"/>
      <c r="F359" s="700"/>
      <c r="G359" s="700"/>
      <c r="H359" s="700"/>
      <c r="I359" s="624">
        <v>1</v>
      </c>
    </row>
    <row r="360" spans="1:9" s="614" customFormat="1" ht="12.75" customHeight="1" x14ac:dyDescent="0.2">
      <c r="A360" s="623"/>
      <c r="B360" s="700" t="s">
        <v>710</v>
      </c>
      <c r="C360" s="700"/>
      <c r="D360" s="700"/>
      <c r="E360" s="700"/>
      <c r="F360" s="700"/>
      <c r="G360" s="700"/>
      <c r="H360" s="700"/>
      <c r="I360" s="624">
        <v>1</v>
      </c>
    </row>
    <row r="361" spans="1:9" s="614" customFormat="1" ht="12.75" x14ac:dyDescent="0.2">
      <c r="A361" s="623"/>
      <c r="B361" s="700"/>
      <c r="C361" s="700"/>
      <c r="D361" s="700"/>
      <c r="E361" s="700"/>
      <c r="F361" s="700"/>
      <c r="G361" s="700"/>
      <c r="H361" s="700"/>
      <c r="I361" s="624">
        <v>1</v>
      </c>
    </row>
    <row r="362" spans="1:9" s="614" customFormat="1" ht="25.5" customHeight="1" x14ac:dyDescent="0.2">
      <c r="A362" s="623"/>
      <c r="B362" s="700" t="s">
        <v>711</v>
      </c>
      <c r="C362" s="700"/>
      <c r="D362" s="700"/>
      <c r="E362" s="700"/>
      <c r="F362" s="700"/>
      <c r="G362" s="700"/>
      <c r="H362" s="700"/>
      <c r="I362" s="624" t="s">
        <v>490</v>
      </c>
    </row>
    <row r="363" spans="1:9" s="614" customFormat="1" ht="12.75" x14ac:dyDescent="0.2">
      <c r="A363" s="623"/>
      <c r="B363" s="703"/>
      <c r="C363" s="703"/>
      <c r="D363" s="703"/>
      <c r="E363" s="703"/>
      <c r="F363" s="703"/>
      <c r="H363" s="624"/>
      <c r="I363" s="624">
        <v>1</v>
      </c>
    </row>
    <row r="364" spans="1:9" s="621" customFormat="1" ht="12.75" x14ac:dyDescent="0.2">
      <c r="A364" s="619"/>
      <c r="B364" s="705" t="s">
        <v>523</v>
      </c>
      <c r="C364" s="705"/>
      <c r="D364" s="705"/>
      <c r="E364" s="705"/>
      <c r="F364" s="705"/>
      <c r="H364" s="629"/>
      <c r="I364" s="629">
        <v>1</v>
      </c>
    </row>
    <row r="365" spans="1:9" s="632" customFormat="1" ht="12.75" x14ac:dyDescent="0.2">
      <c r="A365" s="623"/>
      <c r="B365" s="707"/>
      <c r="C365" s="707"/>
      <c r="D365" s="707"/>
      <c r="E365" s="707"/>
      <c r="F365" s="707"/>
      <c r="H365" s="624"/>
      <c r="I365" s="624">
        <v>1</v>
      </c>
    </row>
    <row r="366" spans="1:9" s="621" customFormat="1" ht="12.75" x14ac:dyDescent="0.2">
      <c r="A366" s="619"/>
      <c r="B366" s="705" t="s">
        <v>575</v>
      </c>
      <c r="C366" s="705"/>
      <c r="D366" s="705"/>
      <c r="E366" s="705"/>
      <c r="F366" s="705"/>
      <c r="H366" s="629"/>
      <c r="I366" s="629">
        <v>1</v>
      </c>
    </row>
    <row r="367" spans="1:9" s="632" customFormat="1" ht="12.75" x14ac:dyDescent="0.2">
      <c r="A367" s="623"/>
      <c r="B367" s="631"/>
      <c r="C367" s="631"/>
      <c r="D367" s="631"/>
      <c r="E367" s="631"/>
      <c r="F367" s="631"/>
      <c r="H367" s="624"/>
      <c r="I367" s="624">
        <v>1</v>
      </c>
    </row>
    <row r="368" spans="1:9" s="632" customFormat="1" ht="89.25" customHeight="1" x14ac:dyDescent="0.2">
      <c r="A368" s="623"/>
      <c r="B368" s="700" t="s">
        <v>712</v>
      </c>
      <c r="C368" s="700"/>
      <c r="D368" s="700"/>
      <c r="E368" s="700"/>
      <c r="F368" s="700"/>
      <c r="G368" s="700"/>
      <c r="H368" s="700"/>
      <c r="I368" s="624" t="s">
        <v>531</v>
      </c>
    </row>
    <row r="369" spans="1:9" s="614" customFormat="1" ht="51" customHeight="1" x14ac:dyDescent="0.2">
      <c r="A369" s="623"/>
      <c r="B369" s="700" t="s">
        <v>713</v>
      </c>
      <c r="C369" s="700"/>
      <c r="D369" s="700"/>
      <c r="E369" s="700"/>
      <c r="F369" s="700"/>
      <c r="G369" s="700"/>
      <c r="H369" s="700"/>
      <c r="I369" s="624" t="s">
        <v>483</v>
      </c>
    </row>
    <row r="370" spans="1:9" s="614" customFormat="1" ht="12.75" x14ac:dyDescent="0.2">
      <c r="A370" s="623"/>
      <c r="B370" s="700"/>
      <c r="C370" s="700"/>
      <c r="D370" s="700"/>
      <c r="E370" s="700"/>
      <c r="F370" s="700"/>
      <c r="G370" s="700"/>
      <c r="H370" s="700"/>
      <c r="I370" s="624">
        <v>1</v>
      </c>
    </row>
    <row r="371" spans="1:9" s="621" customFormat="1" ht="12.75" x14ac:dyDescent="0.2">
      <c r="A371" s="619"/>
      <c r="B371" s="704" t="s">
        <v>714</v>
      </c>
      <c r="C371" s="704"/>
      <c r="D371" s="704"/>
      <c r="E371" s="704"/>
      <c r="F371" s="704"/>
      <c r="G371" s="704"/>
      <c r="H371" s="704"/>
      <c r="I371" s="629">
        <v>1</v>
      </c>
    </row>
    <row r="372" spans="1:9" s="632" customFormat="1" ht="12.75" x14ac:dyDescent="0.2">
      <c r="A372" s="623"/>
      <c r="B372" s="700"/>
      <c r="C372" s="700"/>
      <c r="D372" s="700"/>
      <c r="E372" s="700"/>
      <c r="F372" s="700"/>
      <c r="G372" s="700"/>
      <c r="H372" s="700"/>
      <c r="I372" s="624">
        <v>1</v>
      </c>
    </row>
    <row r="373" spans="1:9" s="614" customFormat="1" ht="63.75" customHeight="1" x14ac:dyDescent="0.2">
      <c r="A373" s="623"/>
      <c r="B373" s="700" t="s">
        <v>715</v>
      </c>
      <c r="C373" s="700"/>
      <c r="D373" s="700"/>
      <c r="E373" s="700"/>
      <c r="F373" s="700"/>
      <c r="G373" s="700"/>
      <c r="H373" s="700"/>
      <c r="I373" s="624" t="s">
        <v>494</v>
      </c>
    </row>
    <row r="374" spans="1:9" s="614" customFormat="1" ht="12.75" x14ac:dyDescent="0.2">
      <c r="A374" s="623"/>
      <c r="B374" s="703"/>
      <c r="C374" s="703"/>
      <c r="D374" s="703"/>
      <c r="E374" s="703"/>
      <c r="F374" s="703"/>
      <c r="H374" s="624"/>
      <c r="I374" s="624">
        <v>1</v>
      </c>
    </row>
    <row r="375" spans="1:9" s="621" customFormat="1" ht="12.75" x14ac:dyDescent="0.2">
      <c r="A375" s="619"/>
      <c r="B375" s="705" t="s">
        <v>716</v>
      </c>
      <c r="C375" s="705"/>
      <c r="D375" s="705"/>
      <c r="E375" s="705"/>
      <c r="F375" s="705"/>
      <c r="H375" s="629"/>
      <c r="I375" s="629">
        <v>1</v>
      </c>
    </row>
    <row r="376" spans="1:9" s="632" customFormat="1" ht="12.75" x14ac:dyDescent="0.2">
      <c r="A376" s="623"/>
      <c r="B376" s="630"/>
      <c r="C376" s="630"/>
      <c r="D376" s="630"/>
      <c r="E376" s="630"/>
      <c r="F376" s="630"/>
      <c r="H376" s="624"/>
      <c r="I376" s="624">
        <v>1</v>
      </c>
    </row>
    <row r="377" spans="1:9" s="614" customFormat="1" ht="12.75" customHeight="1" x14ac:dyDescent="0.2">
      <c r="A377" s="623"/>
      <c r="B377" s="700" t="s">
        <v>717</v>
      </c>
      <c r="C377" s="700"/>
      <c r="D377" s="700"/>
      <c r="E377" s="700"/>
      <c r="F377" s="700"/>
      <c r="G377" s="700"/>
      <c r="H377" s="700"/>
      <c r="I377" s="624">
        <v>1</v>
      </c>
    </row>
    <row r="378" spans="1:9" s="614" customFormat="1" ht="12.75" customHeight="1" x14ac:dyDescent="0.2">
      <c r="A378" s="623"/>
      <c r="B378" s="700" t="s">
        <v>718</v>
      </c>
      <c r="C378" s="700"/>
      <c r="D378" s="700"/>
      <c r="E378" s="700"/>
      <c r="F378" s="700"/>
      <c r="G378" s="700"/>
      <c r="H378" s="700"/>
      <c r="I378" s="624">
        <v>1</v>
      </c>
    </row>
    <row r="379" spans="1:9" s="614" customFormat="1" ht="12.75" customHeight="1" x14ac:dyDescent="0.2">
      <c r="A379" s="623"/>
      <c r="B379" s="700" t="s">
        <v>719</v>
      </c>
      <c r="C379" s="700"/>
      <c r="D379" s="700"/>
      <c r="E379" s="700"/>
      <c r="F379" s="700"/>
      <c r="G379" s="700"/>
      <c r="H379" s="700"/>
      <c r="I379" s="624">
        <v>1</v>
      </c>
    </row>
    <row r="380" spans="1:9" s="614" customFormat="1" ht="25.5" customHeight="1" x14ac:dyDescent="0.2">
      <c r="A380" s="623"/>
      <c r="B380" s="700" t="s">
        <v>720</v>
      </c>
      <c r="C380" s="700"/>
      <c r="D380" s="700"/>
      <c r="E380" s="700"/>
      <c r="F380" s="700"/>
      <c r="G380" s="700"/>
      <c r="H380" s="700"/>
      <c r="I380" s="624" t="s">
        <v>490</v>
      </c>
    </row>
    <row r="381" spans="1:9" s="614" customFormat="1" ht="12.75" customHeight="1" x14ac:dyDescent="0.2">
      <c r="A381" s="623"/>
      <c r="B381" s="700" t="s">
        <v>721</v>
      </c>
      <c r="C381" s="700"/>
      <c r="D381" s="700"/>
      <c r="E381" s="700"/>
      <c r="F381" s="700"/>
      <c r="G381" s="700"/>
      <c r="H381" s="700"/>
      <c r="I381" s="624">
        <v>1</v>
      </c>
    </row>
    <row r="382" spans="1:9" s="614" customFormat="1" ht="12.75" customHeight="1" x14ac:dyDescent="0.2">
      <c r="A382" s="623"/>
      <c r="B382" s="700" t="s">
        <v>722</v>
      </c>
      <c r="C382" s="700"/>
      <c r="D382" s="700"/>
      <c r="E382" s="700"/>
      <c r="F382" s="700"/>
      <c r="G382" s="700"/>
      <c r="H382" s="700"/>
      <c r="I382" s="624">
        <v>1</v>
      </c>
    </row>
    <row r="383" spans="1:9" s="614" customFormat="1" ht="12.75" x14ac:dyDescent="0.2">
      <c r="A383" s="635"/>
      <c r="B383" s="613"/>
      <c r="D383" s="615"/>
      <c r="E383" s="616"/>
      <c r="F383" s="617"/>
      <c r="H383" s="624"/>
      <c r="I383" s="624">
        <v>1</v>
      </c>
    </row>
    <row r="384" spans="1:9" s="614" customFormat="1" ht="12.75" x14ac:dyDescent="0.2">
      <c r="A384" s="635"/>
      <c r="B384" s="613"/>
      <c r="D384" s="615"/>
      <c r="E384" s="616"/>
      <c r="F384" s="617"/>
      <c r="H384" s="624"/>
      <c r="I384" s="624">
        <v>1</v>
      </c>
    </row>
    <row r="385" spans="1:9" s="610" customFormat="1" ht="18" x14ac:dyDescent="0.25">
      <c r="A385" s="611"/>
      <c r="B385" s="708" t="s">
        <v>723</v>
      </c>
      <c r="C385" s="708"/>
      <c r="D385" s="708"/>
      <c r="E385" s="708"/>
      <c r="F385" s="708"/>
      <c r="H385" s="634"/>
      <c r="I385" s="634">
        <v>1</v>
      </c>
    </row>
    <row r="386" spans="1:9" s="614" customFormat="1" ht="12.75" x14ac:dyDescent="0.2">
      <c r="A386" s="612"/>
      <c r="B386" s="613"/>
      <c r="D386" s="615"/>
      <c r="E386" s="616"/>
      <c r="F386" s="617"/>
      <c r="H386" s="624"/>
      <c r="I386" s="624">
        <v>1</v>
      </c>
    </row>
    <row r="387" spans="1:9" s="614" customFormat="1" ht="12.75" x14ac:dyDescent="0.2">
      <c r="A387" s="612"/>
      <c r="B387" s="613"/>
      <c r="D387" s="615"/>
      <c r="E387" s="616"/>
      <c r="F387" s="617"/>
      <c r="H387" s="624"/>
      <c r="I387" s="624">
        <v>1</v>
      </c>
    </row>
    <row r="388" spans="1:9" s="621" customFormat="1" ht="12.75" x14ac:dyDescent="0.2">
      <c r="A388" s="619"/>
      <c r="B388" s="705" t="s">
        <v>724</v>
      </c>
      <c r="C388" s="705"/>
      <c r="D388" s="705"/>
      <c r="E388" s="705"/>
      <c r="F388" s="705"/>
      <c r="H388" s="629"/>
      <c r="I388" s="629">
        <v>1</v>
      </c>
    </row>
    <row r="389" spans="1:9" s="632" customFormat="1" ht="12.75" x14ac:dyDescent="0.2">
      <c r="A389" s="623"/>
      <c r="B389" s="703"/>
      <c r="C389" s="703"/>
      <c r="D389" s="703"/>
      <c r="E389" s="703"/>
      <c r="F389" s="703"/>
      <c r="H389" s="624"/>
      <c r="I389" s="624">
        <v>1</v>
      </c>
    </row>
    <row r="390" spans="1:9" s="614" customFormat="1" ht="12.75" x14ac:dyDescent="0.2">
      <c r="A390" s="623"/>
      <c r="B390" s="703"/>
      <c r="C390" s="703"/>
      <c r="D390" s="703"/>
      <c r="E390" s="703"/>
      <c r="F390" s="703"/>
      <c r="H390" s="624"/>
      <c r="I390" s="624">
        <v>1</v>
      </c>
    </row>
    <row r="391" spans="1:9" s="614" customFormat="1" ht="12.75" customHeight="1" x14ac:dyDescent="0.2">
      <c r="A391" s="623"/>
      <c r="B391" s="700" t="s">
        <v>725</v>
      </c>
      <c r="C391" s="700"/>
      <c r="D391" s="700"/>
      <c r="E391" s="700"/>
      <c r="F391" s="700"/>
      <c r="G391" s="700"/>
      <c r="H391" s="700"/>
      <c r="I391" s="624">
        <v>1</v>
      </c>
    </row>
    <row r="392" spans="1:9" s="614" customFormat="1" ht="25.5" customHeight="1" x14ac:dyDescent="0.2">
      <c r="A392" s="623"/>
      <c r="B392" s="700" t="s">
        <v>726</v>
      </c>
      <c r="C392" s="700"/>
      <c r="D392" s="700"/>
      <c r="E392" s="700"/>
      <c r="F392" s="700"/>
      <c r="G392" s="700"/>
      <c r="H392" s="700"/>
      <c r="I392" s="624" t="s">
        <v>490</v>
      </c>
    </row>
    <row r="393" spans="1:9" s="614" customFormat="1" ht="12.75" x14ac:dyDescent="0.2">
      <c r="A393" s="623"/>
      <c r="B393" s="700"/>
      <c r="C393" s="700"/>
      <c r="D393" s="700"/>
      <c r="E393" s="700"/>
      <c r="F393" s="700"/>
      <c r="G393" s="700"/>
      <c r="H393" s="700"/>
      <c r="I393" s="624">
        <v>1</v>
      </c>
    </row>
    <row r="394" spans="1:9" s="614" customFormat="1" ht="12.75" customHeight="1" x14ac:dyDescent="0.2">
      <c r="A394" s="623"/>
      <c r="B394" s="700" t="s">
        <v>727</v>
      </c>
      <c r="C394" s="700"/>
      <c r="D394" s="700"/>
      <c r="E394" s="700"/>
      <c r="F394" s="700"/>
      <c r="G394" s="700"/>
      <c r="H394" s="700"/>
      <c r="I394" s="624">
        <v>1</v>
      </c>
    </row>
    <row r="395" spans="1:9" s="614" customFormat="1" ht="12.75" customHeight="1" x14ac:dyDescent="0.2">
      <c r="A395" s="623"/>
      <c r="B395" s="700" t="s">
        <v>728</v>
      </c>
      <c r="C395" s="700"/>
      <c r="D395" s="700"/>
      <c r="E395" s="700"/>
      <c r="F395" s="700"/>
      <c r="G395" s="700"/>
      <c r="H395" s="700"/>
      <c r="I395" s="624">
        <v>1</v>
      </c>
    </row>
    <row r="396" spans="1:9" s="614" customFormat="1" ht="12.75" customHeight="1" x14ac:dyDescent="0.2">
      <c r="A396" s="623"/>
      <c r="B396" s="700" t="s">
        <v>729</v>
      </c>
      <c r="C396" s="700"/>
      <c r="D396" s="700"/>
      <c r="E396" s="700"/>
      <c r="F396" s="700"/>
      <c r="G396" s="700"/>
      <c r="H396" s="700"/>
      <c r="I396" s="624">
        <v>1</v>
      </c>
    </row>
    <row r="397" spans="1:9" s="614" customFormat="1" ht="12.75" customHeight="1" x14ac:dyDescent="0.2">
      <c r="A397" s="623"/>
      <c r="B397" s="700" t="s">
        <v>730</v>
      </c>
      <c r="C397" s="700"/>
      <c r="D397" s="700"/>
      <c r="E397" s="700"/>
      <c r="F397" s="700"/>
      <c r="G397" s="700"/>
      <c r="H397" s="700"/>
      <c r="I397" s="624">
        <v>1</v>
      </c>
    </row>
    <row r="398" spans="1:9" s="614" customFormat="1" ht="12.75" customHeight="1" x14ac:dyDescent="0.2">
      <c r="A398" s="623"/>
      <c r="B398" s="700" t="s">
        <v>731</v>
      </c>
      <c r="C398" s="700"/>
      <c r="D398" s="700"/>
      <c r="E398" s="700"/>
      <c r="F398" s="700"/>
      <c r="G398" s="700"/>
      <c r="H398" s="700"/>
      <c r="I398" s="624">
        <v>1</v>
      </c>
    </row>
    <row r="399" spans="1:9" s="614" customFormat="1" ht="12.75" customHeight="1" x14ac:dyDescent="0.2">
      <c r="A399" s="623"/>
      <c r="B399" s="700" t="s">
        <v>732</v>
      </c>
      <c r="C399" s="700"/>
      <c r="D399" s="700"/>
      <c r="E399" s="700"/>
      <c r="F399" s="700"/>
      <c r="G399" s="700"/>
      <c r="H399" s="700"/>
      <c r="I399" s="624">
        <v>1</v>
      </c>
    </row>
    <row r="400" spans="1:9" s="614" customFormat="1" ht="12.75" customHeight="1" x14ac:dyDescent="0.2">
      <c r="A400" s="623"/>
      <c r="B400" s="700" t="s">
        <v>733</v>
      </c>
      <c r="C400" s="700"/>
      <c r="D400" s="700"/>
      <c r="E400" s="700"/>
      <c r="F400" s="700"/>
      <c r="G400" s="700"/>
      <c r="H400" s="700"/>
      <c r="I400" s="624">
        <v>1</v>
      </c>
    </row>
    <row r="401" spans="1:9" s="614" customFormat="1" ht="12.75" customHeight="1" x14ac:dyDescent="0.2">
      <c r="A401" s="623"/>
      <c r="B401" s="700" t="s">
        <v>734</v>
      </c>
      <c r="C401" s="700"/>
      <c r="D401" s="700"/>
      <c r="E401" s="700"/>
      <c r="F401" s="700"/>
      <c r="G401" s="700"/>
      <c r="H401" s="700"/>
      <c r="I401" s="624">
        <v>1</v>
      </c>
    </row>
    <row r="402" spans="1:9" s="614" customFormat="1" ht="12.75" customHeight="1" x14ac:dyDescent="0.2">
      <c r="A402" s="623"/>
      <c r="B402" s="700" t="s">
        <v>735</v>
      </c>
      <c r="C402" s="700"/>
      <c r="D402" s="700"/>
      <c r="E402" s="700"/>
      <c r="F402" s="700"/>
      <c r="G402" s="700"/>
      <c r="H402" s="700"/>
      <c r="I402" s="624">
        <v>1</v>
      </c>
    </row>
    <row r="403" spans="1:9" s="614" customFormat="1" ht="12.75" customHeight="1" x14ac:dyDescent="0.2">
      <c r="A403" s="623"/>
      <c r="B403" s="700" t="s">
        <v>736</v>
      </c>
      <c r="C403" s="700"/>
      <c r="D403" s="700"/>
      <c r="E403" s="700"/>
      <c r="F403" s="700"/>
      <c r="G403" s="700"/>
      <c r="H403" s="700"/>
      <c r="I403" s="624">
        <v>1</v>
      </c>
    </row>
    <row r="404" spans="1:9" s="614" customFormat="1" ht="12.75" customHeight="1" x14ac:dyDescent="0.2">
      <c r="A404" s="623"/>
      <c r="B404" s="700" t="s">
        <v>737</v>
      </c>
      <c r="C404" s="700"/>
      <c r="D404" s="700"/>
      <c r="E404" s="700"/>
      <c r="F404" s="700"/>
      <c r="G404" s="700"/>
      <c r="H404" s="700"/>
      <c r="I404" s="624">
        <v>1</v>
      </c>
    </row>
    <row r="405" spans="1:9" s="614" customFormat="1" ht="12.75" customHeight="1" x14ac:dyDescent="0.2">
      <c r="A405" s="623"/>
      <c r="B405" s="700" t="s">
        <v>738</v>
      </c>
      <c r="C405" s="700"/>
      <c r="D405" s="700"/>
      <c r="E405" s="700"/>
      <c r="F405" s="700"/>
      <c r="G405" s="700"/>
      <c r="H405" s="700"/>
      <c r="I405" s="624">
        <v>1</v>
      </c>
    </row>
    <row r="406" spans="1:9" s="614" customFormat="1" ht="12.75" customHeight="1" x14ac:dyDescent="0.2">
      <c r="A406" s="623"/>
      <c r="B406" s="700" t="s">
        <v>739</v>
      </c>
      <c r="C406" s="700"/>
      <c r="D406" s="700"/>
      <c r="E406" s="700"/>
      <c r="F406" s="700"/>
      <c r="G406" s="700"/>
      <c r="H406" s="700"/>
      <c r="I406" s="624">
        <v>1</v>
      </c>
    </row>
    <row r="407" spans="1:9" s="614" customFormat="1" ht="12.75" customHeight="1" x14ac:dyDescent="0.2">
      <c r="A407" s="623"/>
      <c r="B407" s="700" t="s">
        <v>740</v>
      </c>
      <c r="C407" s="700"/>
      <c r="D407" s="700"/>
      <c r="E407" s="700"/>
      <c r="F407" s="700"/>
      <c r="G407" s="700"/>
      <c r="H407" s="700"/>
      <c r="I407" s="624">
        <v>1</v>
      </c>
    </row>
    <row r="408" spans="1:9" s="614" customFormat="1" ht="12.75" x14ac:dyDescent="0.2">
      <c r="A408" s="623"/>
      <c r="B408" s="700" t="s">
        <v>741</v>
      </c>
      <c r="C408" s="700"/>
      <c r="D408" s="700"/>
      <c r="E408" s="700"/>
      <c r="F408" s="700"/>
      <c r="G408" s="700"/>
      <c r="H408" s="700"/>
      <c r="I408" s="624">
        <v>1</v>
      </c>
    </row>
    <row r="409" spans="1:9" s="614" customFormat="1" ht="12.75" x14ac:dyDescent="0.2">
      <c r="A409" s="623"/>
      <c r="B409" s="700" t="s">
        <v>742</v>
      </c>
      <c r="C409" s="700"/>
      <c r="D409" s="700"/>
      <c r="E409" s="700"/>
      <c r="F409" s="700"/>
      <c r="G409" s="700"/>
      <c r="H409" s="700"/>
      <c r="I409" s="624">
        <v>1</v>
      </c>
    </row>
    <row r="410" spans="1:9" s="614" customFormat="1" ht="12.75" customHeight="1" x14ac:dyDescent="0.2">
      <c r="A410" s="623"/>
      <c r="B410" s="700" t="s">
        <v>743</v>
      </c>
      <c r="C410" s="700"/>
      <c r="D410" s="700"/>
      <c r="E410" s="700"/>
      <c r="F410" s="700"/>
      <c r="G410" s="700"/>
      <c r="H410" s="700"/>
      <c r="I410" s="624">
        <v>1</v>
      </c>
    </row>
    <row r="411" spans="1:9" s="614" customFormat="1" ht="12.75" customHeight="1" x14ac:dyDescent="0.2">
      <c r="A411" s="623"/>
      <c r="B411" s="700" t="s">
        <v>744</v>
      </c>
      <c r="C411" s="700"/>
      <c r="D411" s="700"/>
      <c r="E411" s="700"/>
      <c r="F411" s="700"/>
      <c r="G411" s="700"/>
      <c r="H411" s="700"/>
      <c r="I411" s="624">
        <v>1</v>
      </c>
    </row>
    <row r="412" spans="1:9" s="614" customFormat="1" ht="12.75" x14ac:dyDescent="0.2">
      <c r="A412" s="623"/>
      <c r="B412" s="700" t="s">
        <v>745</v>
      </c>
      <c r="C412" s="700"/>
      <c r="D412" s="700"/>
      <c r="E412" s="700"/>
      <c r="F412" s="700"/>
      <c r="G412" s="700"/>
      <c r="H412" s="700"/>
      <c r="I412" s="624">
        <v>1</v>
      </c>
    </row>
    <row r="413" spans="1:9" s="614" customFormat="1" ht="12.75" x14ac:dyDescent="0.2">
      <c r="A413" s="623"/>
      <c r="B413" s="700"/>
      <c r="C413" s="700"/>
      <c r="D413" s="700"/>
      <c r="E413" s="700"/>
      <c r="F413" s="700"/>
      <c r="G413" s="700"/>
      <c r="H413" s="700"/>
      <c r="I413" s="624">
        <v>1</v>
      </c>
    </row>
    <row r="414" spans="1:9" s="614" customFormat="1" ht="25.5" customHeight="1" x14ac:dyDescent="0.2">
      <c r="A414" s="623"/>
      <c r="B414" s="700" t="s">
        <v>746</v>
      </c>
      <c r="C414" s="700"/>
      <c r="D414" s="700"/>
      <c r="E414" s="700"/>
      <c r="F414" s="700"/>
      <c r="G414" s="700"/>
      <c r="H414" s="700"/>
      <c r="I414" s="624" t="s">
        <v>490</v>
      </c>
    </row>
    <row r="415" spans="1:9" s="614" customFormat="1" ht="25.5" customHeight="1" x14ac:dyDescent="0.2">
      <c r="A415" s="623"/>
      <c r="B415" s="700" t="s">
        <v>747</v>
      </c>
      <c r="C415" s="700"/>
      <c r="D415" s="700"/>
      <c r="E415" s="700"/>
      <c r="F415" s="700"/>
      <c r="G415" s="700"/>
      <c r="H415" s="700"/>
      <c r="I415" s="624" t="s">
        <v>490</v>
      </c>
    </row>
    <row r="416" spans="1:9" s="614" customFormat="1" ht="12.75" customHeight="1" x14ac:dyDescent="0.2">
      <c r="A416" s="623"/>
      <c r="B416" s="700" t="s">
        <v>748</v>
      </c>
      <c r="C416" s="700"/>
      <c r="D416" s="700"/>
      <c r="E416" s="700"/>
      <c r="F416" s="700"/>
      <c r="G416" s="700"/>
      <c r="H416" s="700"/>
      <c r="I416" s="624">
        <v>1</v>
      </c>
    </row>
    <row r="417" spans="1:9" s="614" customFormat="1" ht="25.5" customHeight="1" x14ac:dyDescent="0.2">
      <c r="A417" s="623"/>
      <c r="B417" s="700" t="s">
        <v>749</v>
      </c>
      <c r="C417" s="700"/>
      <c r="D417" s="700"/>
      <c r="E417" s="700"/>
      <c r="F417" s="700"/>
      <c r="G417" s="700"/>
      <c r="H417" s="700"/>
      <c r="I417" s="624" t="s">
        <v>490</v>
      </c>
    </row>
    <row r="418" spans="1:9" s="614" customFormat="1" ht="12.75" x14ac:dyDescent="0.2">
      <c r="A418" s="623"/>
      <c r="B418" s="700" t="s">
        <v>750</v>
      </c>
      <c r="C418" s="700"/>
      <c r="D418" s="700"/>
      <c r="E418" s="700"/>
      <c r="F418" s="700"/>
      <c r="G418" s="700"/>
      <c r="H418" s="700"/>
      <c r="I418" s="624">
        <v>1</v>
      </c>
    </row>
    <row r="419" spans="1:9" s="614" customFormat="1" ht="12.75" customHeight="1" x14ac:dyDescent="0.2">
      <c r="A419" s="623"/>
      <c r="B419" s="700" t="s">
        <v>751</v>
      </c>
      <c r="C419" s="700"/>
      <c r="D419" s="700"/>
      <c r="E419" s="700"/>
      <c r="F419" s="700"/>
      <c r="G419" s="700"/>
      <c r="H419" s="700"/>
      <c r="I419" s="624">
        <v>1</v>
      </c>
    </row>
    <row r="420" spans="1:9" s="614" customFormat="1" ht="12.75" x14ac:dyDescent="0.2">
      <c r="A420" s="623"/>
      <c r="B420" s="700"/>
      <c r="C420" s="700"/>
      <c r="D420" s="700"/>
      <c r="E420" s="700"/>
      <c r="F420" s="700"/>
      <c r="G420" s="700"/>
      <c r="H420" s="700"/>
      <c r="I420" s="624">
        <v>1</v>
      </c>
    </row>
    <row r="421" spans="1:9" s="614" customFormat="1" ht="89.25" customHeight="1" x14ac:dyDescent="0.2">
      <c r="A421" s="623"/>
      <c r="B421" s="700" t="s">
        <v>752</v>
      </c>
      <c r="C421" s="700"/>
      <c r="D421" s="700"/>
      <c r="E421" s="700"/>
      <c r="F421" s="700"/>
      <c r="G421" s="700"/>
      <c r="H421" s="700"/>
      <c r="I421" s="624" t="s">
        <v>531</v>
      </c>
    </row>
    <row r="422" spans="1:9" s="614" customFormat="1" ht="89.25" customHeight="1" x14ac:dyDescent="0.2">
      <c r="A422" s="623"/>
      <c r="B422" s="700" t="s">
        <v>753</v>
      </c>
      <c r="C422" s="700"/>
      <c r="D422" s="700"/>
      <c r="E422" s="700"/>
      <c r="F422" s="700"/>
      <c r="G422" s="700"/>
      <c r="H422" s="700"/>
      <c r="I422" s="624" t="s">
        <v>531</v>
      </c>
    </row>
    <row r="423" spans="1:9" s="614" customFormat="1" ht="38.25" customHeight="1" x14ac:dyDescent="0.2">
      <c r="A423" s="623"/>
      <c r="B423" s="700" t="s">
        <v>754</v>
      </c>
      <c r="C423" s="700"/>
      <c r="D423" s="700"/>
      <c r="E423" s="700"/>
      <c r="F423" s="700"/>
      <c r="G423" s="700"/>
      <c r="H423" s="700"/>
      <c r="I423" s="624" t="s">
        <v>481</v>
      </c>
    </row>
    <row r="424" spans="1:9" s="614" customFormat="1" ht="12.75" x14ac:dyDescent="0.2">
      <c r="A424" s="623"/>
      <c r="B424" s="700"/>
      <c r="C424" s="700"/>
      <c r="D424" s="700"/>
      <c r="E424" s="700"/>
      <c r="F424" s="700"/>
      <c r="G424" s="700"/>
      <c r="H424" s="700"/>
      <c r="I424" s="624">
        <v>1</v>
      </c>
    </row>
    <row r="425" spans="1:9" s="614" customFormat="1" ht="12.75" customHeight="1" x14ac:dyDescent="0.2">
      <c r="A425" s="623"/>
      <c r="B425" s="700" t="s">
        <v>755</v>
      </c>
      <c r="C425" s="700"/>
      <c r="D425" s="700"/>
      <c r="E425" s="700"/>
      <c r="F425" s="700"/>
      <c r="G425" s="700"/>
      <c r="H425" s="700"/>
      <c r="I425" s="624">
        <v>1</v>
      </c>
    </row>
    <row r="426" spans="1:9" s="614" customFormat="1" ht="12.75" x14ac:dyDescent="0.2">
      <c r="A426" s="623"/>
      <c r="B426" s="700"/>
      <c r="C426" s="700"/>
      <c r="D426" s="700"/>
      <c r="E426" s="700"/>
      <c r="F426" s="700"/>
      <c r="G426" s="700"/>
      <c r="H426" s="700"/>
      <c r="I426" s="624">
        <v>1</v>
      </c>
    </row>
    <row r="427" spans="1:9" s="614" customFormat="1" ht="12.75" x14ac:dyDescent="0.2">
      <c r="A427" s="623"/>
      <c r="B427" s="700" t="s">
        <v>756</v>
      </c>
      <c r="C427" s="700"/>
      <c r="D427" s="700"/>
      <c r="E427" s="700"/>
      <c r="F427" s="700"/>
      <c r="G427" s="700"/>
      <c r="H427" s="700"/>
      <c r="I427" s="624">
        <v>1</v>
      </c>
    </row>
    <row r="428" spans="1:9" s="614" customFormat="1" ht="12.75" customHeight="1" x14ac:dyDescent="0.2">
      <c r="A428" s="623"/>
      <c r="B428" s="700" t="s">
        <v>757</v>
      </c>
      <c r="C428" s="700"/>
      <c r="D428" s="700"/>
      <c r="E428" s="700"/>
      <c r="F428" s="700"/>
      <c r="G428" s="700"/>
      <c r="H428" s="700"/>
      <c r="I428" s="624">
        <v>1</v>
      </c>
    </row>
    <row r="429" spans="1:9" s="614" customFormat="1" ht="63.75" customHeight="1" x14ac:dyDescent="0.2">
      <c r="A429" s="623"/>
      <c r="B429" s="700" t="s">
        <v>758</v>
      </c>
      <c r="C429" s="700"/>
      <c r="D429" s="700"/>
      <c r="E429" s="700"/>
      <c r="F429" s="700"/>
      <c r="G429" s="700"/>
      <c r="H429" s="700"/>
      <c r="I429" s="624" t="s">
        <v>494</v>
      </c>
    </row>
    <row r="430" spans="1:9" s="614" customFormat="1" ht="12.75" customHeight="1" x14ac:dyDescent="0.2">
      <c r="A430" s="623"/>
      <c r="B430" s="700" t="s">
        <v>759</v>
      </c>
      <c r="C430" s="700"/>
      <c r="D430" s="700"/>
      <c r="E430" s="700"/>
      <c r="F430" s="700"/>
      <c r="G430" s="700"/>
      <c r="H430" s="700"/>
      <c r="I430" s="624">
        <v>1</v>
      </c>
    </row>
    <row r="431" spans="1:9" s="614" customFormat="1" ht="12.75" customHeight="1" x14ac:dyDescent="0.2">
      <c r="A431" s="623"/>
      <c r="B431" s="700" t="s">
        <v>760</v>
      </c>
      <c r="C431" s="700"/>
      <c r="D431" s="700"/>
      <c r="E431" s="700"/>
      <c r="F431" s="700"/>
      <c r="G431" s="700"/>
      <c r="H431" s="700"/>
      <c r="I431" s="624">
        <v>1</v>
      </c>
    </row>
    <row r="432" spans="1:9" s="614" customFormat="1" ht="12.75" customHeight="1" x14ac:dyDescent="0.2">
      <c r="A432" s="623"/>
      <c r="B432" s="700" t="s">
        <v>761</v>
      </c>
      <c r="C432" s="700"/>
      <c r="D432" s="700"/>
      <c r="E432" s="700"/>
      <c r="F432" s="700"/>
      <c r="G432" s="700"/>
      <c r="H432" s="700"/>
      <c r="I432" s="624">
        <v>1</v>
      </c>
    </row>
    <row r="433" spans="1:9" s="614" customFormat="1" ht="12.75" customHeight="1" x14ac:dyDescent="0.2">
      <c r="A433" s="623"/>
      <c r="B433" s="700" t="s">
        <v>762</v>
      </c>
      <c r="C433" s="700"/>
      <c r="D433" s="700"/>
      <c r="E433" s="700"/>
      <c r="F433" s="700"/>
      <c r="G433" s="700"/>
      <c r="H433" s="700"/>
      <c r="I433" s="624">
        <v>1</v>
      </c>
    </row>
    <row r="434" spans="1:9" s="614" customFormat="1" ht="12.75" x14ac:dyDescent="0.2">
      <c r="A434" s="623"/>
      <c r="B434" s="700"/>
      <c r="C434" s="700"/>
      <c r="D434" s="700"/>
      <c r="E434" s="700"/>
      <c r="F434" s="700"/>
      <c r="G434" s="700"/>
      <c r="H434" s="700"/>
      <c r="I434" s="624">
        <v>1</v>
      </c>
    </row>
    <row r="435" spans="1:9" s="614" customFormat="1" ht="12.75" customHeight="1" x14ac:dyDescent="0.2">
      <c r="A435" s="623"/>
      <c r="B435" s="700" t="s">
        <v>763</v>
      </c>
      <c r="C435" s="700"/>
      <c r="D435" s="700"/>
      <c r="E435" s="700"/>
      <c r="F435" s="700"/>
      <c r="G435" s="700"/>
      <c r="H435" s="700"/>
      <c r="I435" s="624">
        <v>1</v>
      </c>
    </row>
    <row r="436" spans="1:9" s="636" customFormat="1" ht="12.75" x14ac:dyDescent="0.2">
      <c r="A436" s="623"/>
      <c r="B436" s="700"/>
      <c r="C436" s="700"/>
      <c r="D436" s="700"/>
      <c r="E436" s="700"/>
      <c r="F436" s="700"/>
      <c r="G436" s="700"/>
      <c r="H436" s="700"/>
      <c r="I436" s="624">
        <v>1</v>
      </c>
    </row>
    <row r="437" spans="1:9" s="614" customFormat="1" ht="12.75" x14ac:dyDescent="0.2">
      <c r="A437" s="623"/>
      <c r="B437" s="700"/>
      <c r="C437" s="700"/>
      <c r="D437" s="700"/>
      <c r="E437" s="700"/>
      <c r="F437" s="700"/>
      <c r="G437" s="700"/>
      <c r="H437" s="700"/>
      <c r="I437" s="624">
        <v>1</v>
      </c>
    </row>
    <row r="438" spans="1:9" s="621" customFormat="1" ht="12.75" x14ac:dyDescent="0.2">
      <c r="A438" s="619"/>
      <c r="B438" s="705" t="s">
        <v>764</v>
      </c>
      <c r="C438" s="705"/>
      <c r="D438" s="705"/>
      <c r="E438" s="705"/>
      <c r="F438" s="705"/>
      <c r="H438" s="629"/>
      <c r="I438" s="629">
        <v>1</v>
      </c>
    </row>
    <row r="439" spans="1:9" s="632" customFormat="1" ht="12.75" x14ac:dyDescent="0.2">
      <c r="A439" s="623"/>
      <c r="B439" s="703"/>
      <c r="C439" s="703"/>
      <c r="D439" s="703"/>
      <c r="E439" s="703"/>
      <c r="F439" s="703"/>
      <c r="H439" s="624"/>
      <c r="I439" s="624">
        <v>1</v>
      </c>
    </row>
    <row r="440" spans="1:9" s="614" customFormat="1" ht="12.75" customHeight="1" x14ac:dyDescent="0.2">
      <c r="A440" s="623"/>
      <c r="B440" s="700" t="s">
        <v>725</v>
      </c>
      <c r="C440" s="700"/>
      <c r="D440" s="700"/>
      <c r="E440" s="700"/>
      <c r="F440" s="700"/>
      <c r="G440" s="700"/>
      <c r="H440" s="700"/>
      <c r="I440" s="624">
        <v>1</v>
      </c>
    </row>
    <row r="441" spans="1:9" s="614" customFormat="1" ht="12.75" x14ac:dyDescent="0.2">
      <c r="A441" s="623"/>
      <c r="B441" s="700" t="s">
        <v>765</v>
      </c>
      <c r="C441" s="700"/>
      <c r="D441" s="700"/>
      <c r="E441" s="700"/>
      <c r="F441" s="700"/>
      <c r="G441" s="700"/>
      <c r="H441" s="700"/>
      <c r="I441" s="624">
        <v>1</v>
      </c>
    </row>
    <row r="442" spans="1:9" s="614" customFormat="1" ht="25.5" customHeight="1" x14ac:dyDescent="0.2">
      <c r="A442" s="623"/>
      <c r="B442" s="700" t="s">
        <v>766</v>
      </c>
      <c r="C442" s="700"/>
      <c r="D442" s="700"/>
      <c r="E442" s="700"/>
      <c r="F442" s="700"/>
      <c r="G442" s="700"/>
      <c r="H442" s="700"/>
      <c r="I442" s="624" t="s">
        <v>490</v>
      </c>
    </row>
    <row r="443" spans="1:9" s="614" customFormat="1" ht="12.75" customHeight="1" x14ac:dyDescent="0.2">
      <c r="A443" s="623"/>
      <c r="B443" s="700" t="s">
        <v>767</v>
      </c>
      <c r="C443" s="700"/>
      <c r="D443" s="700"/>
      <c r="E443" s="700"/>
      <c r="F443" s="700"/>
      <c r="G443" s="700"/>
      <c r="H443" s="700"/>
      <c r="I443" s="624">
        <v>1</v>
      </c>
    </row>
    <row r="444" spans="1:9" s="614" customFormat="1" ht="12.75" customHeight="1" x14ac:dyDescent="0.2">
      <c r="A444" s="623"/>
      <c r="B444" s="700" t="s">
        <v>768</v>
      </c>
      <c r="C444" s="700"/>
      <c r="D444" s="700"/>
      <c r="E444" s="700"/>
      <c r="F444" s="700"/>
      <c r="G444" s="700"/>
      <c r="H444" s="700"/>
      <c r="I444" s="624">
        <v>1</v>
      </c>
    </row>
    <row r="445" spans="1:9" s="614" customFormat="1" ht="12.75" customHeight="1" x14ac:dyDescent="0.2">
      <c r="A445" s="623"/>
      <c r="B445" s="700" t="s">
        <v>769</v>
      </c>
      <c r="C445" s="700"/>
      <c r="D445" s="700"/>
      <c r="E445" s="700"/>
      <c r="F445" s="700"/>
      <c r="G445" s="700"/>
      <c r="H445" s="700"/>
      <c r="I445" s="624">
        <v>1</v>
      </c>
    </row>
    <row r="446" spans="1:9" s="614" customFormat="1" ht="38.25" customHeight="1" x14ac:dyDescent="0.2">
      <c r="A446" s="623"/>
      <c r="B446" s="700" t="s">
        <v>770</v>
      </c>
      <c r="C446" s="700"/>
      <c r="D446" s="700"/>
      <c r="E446" s="700"/>
      <c r="F446" s="700"/>
      <c r="G446" s="700"/>
      <c r="H446" s="700"/>
      <c r="I446" s="624" t="s">
        <v>481</v>
      </c>
    </row>
    <row r="447" spans="1:9" s="614" customFormat="1" ht="25.5" customHeight="1" x14ac:dyDescent="0.2">
      <c r="A447" s="623"/>
      <c r="B447" s="700" t="s">
        <v>771</v>
      </c>
      <c r="C447" s="700"/>
      <c r="D447" s="700"/>
      <c r="E447" s="700"/>
      <c r="F447" s="700"/>
      <c r="G447" s="700"/>
      <c r="H447" s="700"/>
      <c r="I447" s="624" t="s">
        <v>490</v>
      </c>
    </row>
    <row r="448" spans="1:9" s="614" customFormat="1" ht="25.5" customHeight="1" x14ac:dyDescent="0.2">
      <c r="A448" s="623"/>
      <c r="B448" s="700" t="s">
        <v>772</v>
      </c>
      <c r="C448" s="700"/>
      <c r="D448" s="700"/>
      <c r="E448" s="700"/>
      <c r="F448" s="700"/>
      <c r="G448" s="700"/>
      <c r="H448" s="700"/>
      <c r="I448" s="624" t="s">
        <v>490</v>
      </c>
    </row>
    <row r="449" spans="1:9" s="614" customFormat="1" ht="12.75" customHeight="1" x14ac:dyDescent="0.2">
      <c r="A449" s="623"/>
      <c r="B449" s="700" t="s">
        <v>773</v>
      </c>
      <c r="C449" s="700"/>
      <c r="D449" s="700"/>
      <c r="E449" s="700"/>
      <c r="F449" s="700"/>
      <c r="G449" s="700"/>
      <c r="H449" s="700"/>
      <c r="I449" s="624">
        <v>1</v>
      </c>
    </row>
    <row r="450" spans="1:9" s="614" customFormat="1" ht="25.5" customHeight="1" x14ac:dyDescent="0.2">
      <c r="A450" s="623"/>
      <c r="B450" s="700" t="s">
        <v>774</v>
      </c>
      <c r="C450" s="700"/>
      <c r="D450" s="700"/>
      <c r="E450" s="700"/>
      <c r="F450" s="700"/>
      <c r="G450" s="700"/>
      <c r="H450" s="700"/>
      <c r="I450" s="624" t="s">
        <v>490</v>
      </c>
    </row>
    <row r="451" spans="1:9" s="614" customFormat="1" ht="12.75" customHeight="1" x14ac:dyDescent="0.2">
      <c r="A451" s="623"/>
      <c r="B451" s="700" t="s">
        <v>775</v>
      </c>
      <c r="C451" s="700"/>
      <c r="D451" s="700"/>
      <c r="E451" s="700"/>
      <c r="F451" s="700"/>
      <c r="G451" s="700"/>
      <c r="H451" s="700"/>
      <c r="I451" s="624">
        <v>1</v>
      </c>
    </row>
    <row r="452" spans="1:9" s="614" customFormat="1" ht="38.25" customHeight="1" x14ac:dyDescent="0.2">
      <c r="A452" s="623"/>
      <c r="B452" s="700" t="s">
        <v>776</v>
      </c>
      <c r="C452" s="700"/>
      <c r="D452" s="700"/>
      <c r="E452" s="700"/>
      <c r="F452" s="700"/>
      <c r="G452" s="700"/>
      <c r="H452" s="700"/>
      <c r="I452" s="624" t="s">
        <v>481</v>
      </c>
    </row>
    <row r="453" spans="1:9" s="614" customFormat="1" ht="12.75" customHeight="1" x14ac:dyDescent="0.2">
      <c r="A453" s="623"/>
      <c r="B453" s="700" t="s">
        <v>777</v>
      </c>
      <c r="C453" s="700"/>
      <c r="D453" s="700"/>
      <c r="E453" s="700"/>
      <c r="F453" s="700"/>
      <c r="G453" s="700"/>
      <c r="H453" s="700"/>
      <c r="I453" s="624">
        <v>1</v>
      </c>
    </row>
    <row r="454" spans="1:9" s="614" customFormat="1" ht="12.75" customHeight="1" x14ac:dyDescent="0.2">
      <c r="A454" s="623"/>
      <c r="B454" s="700" t="s">
        <v>778</v>
      </c>
      <c r="C454" s="700"/>
      <c r="D454" s="700"/>
      <c r="E454" s="700"/>
      <c r="F454" s="700"/>
      <c r="G454" s="700"/>
      <c r="H454" s="700"/>
      <c r="I454" s="624">
        <v>1</v>
      </c>
    </row>
    <row r="455" spans="1:9" s="614" customFormat="1" ht="12.75" customHeight="1" x14ac:dyDescent="0.2">
      <c r="A455" s="623"/>
      <c r="B455" s="700" t="s">
        <v>779</v>
      </c>
      <c r="C455" s="700"/>
      <c r="D455" s="700"/>
      <c r="E455" s="700"/>
      <c r="F455" s="700"/>
      <c r="G455" s="700"/>
      <c r="H455" s="700"/>
      <c r="I455" s="624">
        <v>1</v>
      </c>
    </row>
    <row r="456" spans="1:9" s="614" customFormat="1" ht="25.5" customHeight="1" x14ac:dyDescent="0.2">
      <c r="A456" s="623"/>
      <c r="B456" s="700" t="s">
        <v>780</v>
      </c>
      <c r="C456" s="700"/>
      <c r="D456" s="700"/>
      <c r="E456" s="700"/>
      <c r="F456" s="700"/>
      <c r="G456" s="700"/>
      <c r="H456" s="700"/>
      <c r="I456" s="624" t="s">
        <v>490</v>
      </c>
    </row>
    <row r="457" spans="1:9" s="614" customFormat="1" ht="12.75" customHeight="1" x14ac:dyDescent="0.2">
      <c r="A457" s="623"/>
      <c r="B457" s="700" t="s">
        <v>781</v>
      </c>
      <c r="C457" s="700"/>
      <c r="D457" s="700"/>
      <c r="E457" s="700"/>
      <c r="F457" s="700"/>
      <c r="G457" s="700"/>
      <c r="H457" s="700"/>
      <c r="I457" s="624">
        <v>1</v>
      </c>
    </row>
    <row r="458" spans="1:9" s="614" customFormat="1" ht="12.75" customHeight="1" x14ac:dyDescent="0.2">
      <c r="A458" s="623"/>
      <c r="B458" s="700" t="s">
        <v>782</v>
      </c>
      <c r="C458" s="700"/>
      <c r="D458" s="700"/>
      <c r="E458" s="700"/>
      <c r="F458" s="700"/>
      <c r="G458" s="700"/>
      <c r="H458" s="700"/>
      <c r="I458" s="624">
        <v>1</v>
      </c>
    </row>
    <row r="459" spans="1:9" s="614" customFormat="1" ht="12.75" customHeight="1" x14ac:dyDescent="0.2">
      <c r="A459" s="623"/>
      <c r="B459" s="700" t="s">
        <v>783</v>
      </c>
      <c r="C459" s="700"/>
      <c r="D459" s="700"/>
      <c r="E459" s="700"/>
      <c r="F459" s="700"/>
      <c r="G459" s="700"/>
      <c r="H459" s="700"/>
      <c r="I459" s="624">
        <v>1</v>
      </c>
    </row>
    <row r="460" spans="1:9" s="614" customFormat="1" ht="12.75" x14ac:dyDescent="0.2">
      <c r="A460" s="623"/>
      <c r="B460" s="700"/>
      <c r="C460" s="700"/>
      <c r="D460" s="700"/>
      <c r="E460" s="700"/>
      <c r="F460" s="700"/>
      <c r="G460" s="700"/>
      <c r="H460" s="700"/>
      <c r="I460" s="624">
        <v>1</v>
      </c>
    </row>
    <row r="461" spans="1:9" s="614" customFormat="1" ht="51" customHeight="1" x14ac:dyDescent="0.2">
      <c r="A461" s="623"/>
      <c r="B461" s="700" t="s">
        <v>784</v>
      </c>
      <c r="C461" s="700"/>
      <c r="D461" s="700"/>
      <c r="E461" s="700"/>
      <c r="F461" s="700"/>
      <c r="G461" s="700"/>
      <c r="H461" s="700"/>
      <c r="I461" s="624" t="s">
        <v>483</v>
      </c>
    </row>
    <row r="462" spans="1:9" s="614" customFormat="1" ht="12.75" x14ac:dyDescent="0.2">
      <c r="A462" s="623"/>
      <c r="B462" s="700"/>
      <c r="C462" s="700"/>
      <c r="D462" s="700"/>
      <c r="E462" s="700"/>
      <c r="F462" s="700"/>
      <c r="G462" s="700"/>
      <c r="H462" s="700"/>
      <c r="I462" s="624">
        <v>1</v>
      </c>
    </row>
    <row r="463" spans="1:9" s="614" customFormat="1" ht="12.75" customHeight="1" x14ac:dyDescent="0.2">
      <c r="A463" s="623"/>
      <c r="B463" s="700" t="s">
        <v>785</v>
      </c>
      <c r="C463" s="700"/>
      <c r="D463" s="700"/>
      <c r="E463" s="700"/>
      <c r="F463" s="700"/>
      <c r="G463" s="700"/>
      <c r="H463" s="700"/>
      <c r="I463" s="624">
        <v>1</v>
      </c>
    </row>
    <row r="464" spans="1:9" s="614" customFormat="1" ht="12.75" x14ac:dyDescent="0.2">
      <c r="A464" s="623"/>
      <c r="B464" s="630"/>
      <c r="C464" s="630"/>
      <c r="D464" s="630"/>
      <c r="E464" s="630"/>
      <c r="F464" s="630"/>
      <c r="H464" s="624"/>
      <c r="I464" s="624">
        <v>1</v>
      </c>
    </row>
    <row r="465" spans="1:9" s="614" customFormat="1" ht="12.75" x14ac:dyDescent="0.2">
      <c r="A465" s="623"/>
      <c r="B465" s="703"/>
      <c r="C465" s="703"/>
      <c r="D465" s="703"/>
      <c r="E465" s="703"/>
      <c r="F465" s="703"/>
      <c r="H465" s="624"/>
      <c r="I465" s="624">
        <v>1</v>
      </c>
    </row>
    <row r="466" spans="1:9" s="621" customFormat="1" ht="12.75" x14ac:dyDescent="0.2">
      <c r="A466" s="619"/>
      <c r="B466" s="705" t="s">
        <v>786</v>
      </c>
      <c r="C466" s="705"/>
      <c r="D466" s="705"/>
      <c r="E466" s="705"/>
      <c r="F466" s="705"/>
      <c r="H466" s="629"/>
      <c r="I466" s="629">
        <v>1</v>
      </c>
    </row>
    <row r="467" spans="1:9" s="632" customFormat="1" ht="12.75" x14ac:dyDescent="0.2">
      <c r="A467" s="623"/>
      <c r="B467" s="703"/>
      <c r="C467" s="703"/>
      <c r="D467" s="703"/>
      <c r="E467" s="703"/>
      <c r="F467" s="703"/>
      <c r="H467" s="624"/>
      <c r="I467" s="624">
        <v>1</v>
      </c>
    </row>
    <row r="468" spans="1:9" s="614" customFormat="1" ht="12.75" customHeight="1" x14ac:dyDescent="0.2">
      <c r="A468" s="623"/>
      <c r="B468" s="700" t="s">
        <v>725</v>
      </c>
      <c r="C468" s="700"/>
      <c r="D468" s="700"/>
      <c r="E468" s="700"/>
      <c r="F468" s="700"/>
      <c r="G468" s="700"/>
      <c r="H468" s="700"/>
      <c r="I468" s="624">
        <v>1</v>
      </c>
    </row>
    <row r="469" spans="1:9" s="614" customFormat="1" ht="25.5" customHeight="1" x14ac:dyDescent="0.2">
      <c r="A469" s="623"/>
      <c r="B469" s="700" t="s">
        <v>787</v>
      </c>
      <c r="C469" s="700"/>
      <c r="D469" s="700"/>
      <c r="E469" s="700"/>
      <c r="F469" s="700"/>
      <c r="G469" s="700"/>
      <c r="H469" s="700"/>
      <c r="I469" s="624" t="s">
        <v>490</v>
      </c>
    </row>
    <row r="470" spans="1:9" s="614" customFormat="1" ht="12.75" customHeight="1" x14ac:dyDescent="0.2">
      <c r="A470" s="623"/>
      <c r="B470" s="700" t="s">
        <v>788</v>
      </c>
      <c r="C470" s="700"/>
      <c r="D470" s="700"/>
      <c r="E470" s="700"/>
      <c r="F470" s="700"/>
      <c r="G470" s="700"/>
      <c r="H470" s="700"/>
      <c r="I470" s="624">
        <v>1</v>
      </c>
    </row>
    <row r="471" spans="1:9" s="614" customFormat="1" ht="12.75" customHeight="1" x14ac:dyDescent="0.2">
      <c r="A471" s="623"/>
      <c r="B471" s="700" t="s">
        <v>789</v>
      </c>
      <c r="C471" s="700"/>
      <c r="D471" s="700"/>
      <c r="E471" s="700"/>
      <c r="F471" s="700"/>
      <c r="G471" s="700"/>
      <c r="H471" s="700"/>
      <c r="I471" s="624">
        <v>1</v>
      </c>
    </row>
    <row r="472" spans="1:9" s="614" customFormat="1" ht="12.75" customHeight="1" x14ac:dyDescent="0.2">
      <c r="A472" s="623"/>
      <c r="B472" s="700" t="s">
        <v>790</v>
      </c>
      <c r="C472" s="700"/>
      <c r="D472" s="700"/>
      <c r="E472" s="700"/>
      <c r="F472" s="700"/>
      <c r="G472" s="700"/>
      <c r="H472" s="700"/>
      <c r="I472" s="624">
        <v>1</v>
      </c>
    </row>
    <row r="473" spans="1:9" s="614" customFormat="1" ht="12.75" customHeight="1" x14ac:dyDescent="0.2">
      <c r="A473" s="623"/>
      <c r="B473" s="700" t="s">
        <v>791</v>
      </c>
      <c r="C473" s="700"/>
      <c r="D473" s="700"/>
      <c r="E473" s="700"/>
      <c r="F473" s="700"/>
      <c r="G473" s="700"/>
      <c r="H473" s="700"/>
      <c r="I473" s="624">
        <v>1</v>
      </c>
    </row>
    <row r="474" spans="1:9" s="614" customFormat="1" ht="25.5" customHeight="1" x14ac:dyDescent="0.2">
      <c r="A474" s="623"/>
      <c r="B474" s="700" t="s">
        <v>792</v>
      </c>
      <c r="C474" s="700"/>
      <c r="D474" s="700"/>
      <c r="E474" s="700"/>
      <c r="F474" s="700"/>
      <c r="G474" s="700"/>
      <c r="H474" s="700"/>
      <c r="I474" s="624" t="s">
        <v>490</v>
      </c>
    </row>
    <row r="475" spans="1:9" s="614" customFormat="1" ht="25.5" customHeight="1" x14ac:dyDescent="0.2">
      <c r="A475" s="623"/>
      <c r="B475" s="700" t="s">
        <v>793</v>
      </c>
      <c r="C475" s="700"/>
      <c r="D475" s="700"/>
      <c r="E475" s="700"/>
      <c r="F475" s="700"/>
      <c r="G475" s="700"/>
      <c r="H475" s="700"/>
      <c r="I475" s="624" t="s">
        <v>490</v>
      </c>
    </row>
    <row r="476" spans="1:9" s="614" customFormat="1" ht="25.5" customHeight="1" x14ac:dyDescent="0.2">
      <c r="A476" s="623"/>
      <c r="B476" s="700" t="s">
        <v>794</v>
      </c>
      <c r="C476" s="700"/>
      <c r="D476" s="700"/>
      <c r="E476" s="700"/>
      <c r="F476" s="700"/>
      <c r="G476" s="700"/>
      <c r="H476" s="700"/>
      <c r="I476" s="624" t="s">
        <v>490</v>
      </c>
    </row>
    <row r="477" spans="1:9" s="614" customFormat="1" ht="12.75" x14ac:dyDescent="0.2">
      <c r="A477" s="623"/>
      <c r="B477" s="700"/>
      <c r="C477" s="700"/>
      <c r="D477" s="700"/>
      <c r="E477" s="700"/>
      <c r="F477" s="700"/>
      <c r="G477" s="700"/>
      <c r="H477" s="700"/>
      <c r="I477" s="624">
        <v>1</v>
      </c>
    </row>
    <row r="478" spans="1:9" s="614" customFormat="1" ht="12.75" customHeight="1" x14ac:dyDescent="0.2">
      <c r="A478" s="623"/>
      <c r="B478" s="700" t="s">
        <v>795</v>
      </c>
      <c r="C478" s="700"/>
      <c r="D478" s="700"/>
      <c r="E478" s="700"/>
      <c r="F478" s="700"/>
      <c r="G478" s="700"/>
      <c r="H478" s="700"/>
      <c r="I478" s="624">
        <v>1</v>
      </c>
    </row>
    <row r="479" spans="1:9" s="614" customFormat="1" ht="12.75" customHeight="1" x14ac:dyDescent="0.2">
      <c r="A479" s="623"/>
      <c r="B479" s="700" t="s">
        <v>796</v>
      </c>
      <c r="C479" s="700"/>
      <c r="D479" s="700"/>
      <c r="E479" s="700"/>
      <c r="F479" s="700"/>
      <c r="G479" s="700"/>
      <c r="H479" s="700"/>
      <c r="I479" s="624">
        <v>1</v>
      </c>
    </row>
    <row r="480" spans="1:9" s="614" customFormat="1" ht="12.75" customHeight="1" x14ac:dyDescent="0.2">
      <c r="A480" s="623"/>
      <c r="B480" s="700" t="s">
        <v>797</v>
      </c>
      <c r="C480" s="700"/>
      <c r="D480" s="700"/>
      <c r="E480" s="700"/>
      <c r="F480" s="700"/>
      <c r="G480" s="700"/>
      <c r="H480" s="700"/>
      <c r="I480" s="624">
        <v>1</v>
      </c>
    </row>
    <row r="481" spans="1:9" s="614" customFormat="1" ht="12.75" customHeight="1" x14ac:dyDescent="0.2">
      <c r="A481" s="623"/>
      <c r="B481" s="700" t="s">
        <v>798</v>
      </c>
      <c r="C481" s="700"/>
      <c r="D481" s="700"/>
      <c r="E481" s="700"/>
      <c r="F481" s="700"/>
      <c r="G481" s="700"/>
      <c r="H481" s="700"/>
      <c r="I481" s="624">
        <v>1</v>
      </c>
    </row>
    <row r="482" spans="1:9" s="614" customFormat="1" ht="12.75" customHeight="1" x14ac:dyDescent="0.2">
      <c r="A482" s="623"/>
      <c r="B482" s="700" t="s">
        <v>799</v>
      </c>
      <c r="C482" s="700"/>
      <c r="D482" s="700"/>
      <c r="E482" s="700"/>
      <c r="F482" s="700"/>
      <c r="G482" s="700"/>
      <c r="H482" s="700"/>
      <c r="I482" s="624">
        <v>1</v>
      </c>
    </row>
    <row r="483" spans="1:9" s="614" customFormat="1" ht="12.75" customHeight="1" x14ac:dyDescent="0.2">
      <c r="A483" s="623"/>
      <c r="B483" s="700" t="s">
        <v>800</v>
      </c>
      <c r="C483" s="700"/>
      <c r="D483" s="700"/>
      <c r="E483" s="700"/>
      <c r="F483" s="700"/>
      <c r="G483" s="700"/>
      <c r="H483" s="700"/>
      <c r="I483" s="624">
        <v>1</v>
      </c>
    </row>
    <row r="484" spans="1:9" s="614" customFormat="1" ht="12.75" customHeight="1" x14ac:dyDescent="0.2">
      <c r="A484" s="623"/>
      <c r="B484" s="700" t="s">
        <v>801</v>
      </c>
      <c r="C484" s="700"/>
      <c r="D484" s="700"/>
      <c r="E484" s="700"/>
      <c r="F484" s="700"/>
      <c r="G484" s="700"/>
      <c r="H484" s="700"/>
      <c r="I484" s="624">
        <v>1</v>
      </c>
    </row>
    <row r="485" spans="1:9" s="614" customFormat="1" ht="12.75" customHeight="1" x14ac:dyDescent="0.2">
      <c r="A485" s="623"/>
      <c r="B485" s="700" t="s">
        <v>802</v>
      </c>
      <c r="C485" s="700"/>
      <c r="D485" s="700"/>
      <c r="E485" s="700"/>
      <c r="F485" s="700"/>
      <c r="G485" s="700"/>
      <c r="H485" s="700"/>
      <c r="I485" s="624">
        <v>1</v>
      </c>
    </row>
    <row r="486" spans="1:9" s="614" customFormat="1" ht="12.75" customHeight="1" x14ac:dyDescent="0.2">
      <c r="A486" s="623"/>
      <c r="B486" s="700" t="s">
        <v>803</v>
      </c>
      <c r="C486" s="700"/>
      <c r="D486" s="700"/>
      <c r="E486" s="700"/>
      <c r="F486" s="700"/>
      <c r="G486" s="700"/>
      <c r="H486" s="700"/>
      <c r="I486" s="624">
        <v>1</v>
      </c>
    </row>
    <row r="487" spans="1:9" s="614" customFormat="1" ht="12.75" customHeight="1" x14ac:dyDescent="0.2">
      <c r="A487" s="623"/>
      <c r="B487" s="700" t="s">
        <v>804</v>
      </c>
      <c r="C487" s="700"/>
      <c r="D487" s="700"/>
      <c r="E487" s="700"/>
      <c r="F487" s="700"/>
      <c r="G487" s="700"/>
      <c r="H487" s="700"/>
      <c r="I487" s="624">
        <v>1</v>
      </c>
    </row>
    <row r="488" spans="1:9" s="614" customFormat="1" ht="12.75" x14ac:dyDescent="0.2">
      <c r="A488" s="623"/>
      <c r="B488" s="700"/>
      <c r="C488" s="700"/>
      <c r="D488" s="700"/>
      <c r="E488" s="700"/>
      <c r="F488" s="700"/>
      <c r="G488" s="700"/>
      <c r="H488" s="700"/>
      <c r="I488" s="624">
        <v>1</v>
      </c>
    </row>
    <row r="489" spans="1:9" s="614" customFormat="1" ht="38.25" customHeight="1" x14ac:dyDescent="0.2">
      <c r="A489" s="623"/>
      <c r="B489" s="700" t="s">
        <v>754</v>
      </c>
      <c r="C489" s="700"/>
      <c r="D489" s="700"/>
      <c r="E489" s="700"/>
      <c r="F489" s="700"/>
      <c r="G489" s="700"/>
      <c r="H489" s="700"/>
      <c r="I489" s="624" t="s">
        <v>481</v>
      </c>
    </row>
    <row r="490" spans="1:9" s="614" customFormat="1" ht="12.75" x14ac:dyDescent="0.2">
      <c r="A490" s="635"/>
      <c r="B490" s="613"/>
      <c r="D490" s="615"/>
      <c r="E490" s="616"/>
      <c r="F490" s="617"/>
      <c r="H490" s="624"/>
      <c r="I490" s="624">
        <v>1</v>
      </c>
    </row>
    <row r="491" spans="1:9" s="614" customFormat="1" ht="12.75" x14ac:dyDescent="0.2">
      <c r="A491" s="635"/>
      <c r="B491" s="613"/>
      <c r="D491" s="615"/>
      <c r="E491" s="616"/>
      <c r="F491" s="617"/>
      <c r="H491" s="624"/>
      <c r="I491" s="624">
        <v>1</v>
      </c>
    </row>
    <row r="492" spans="1:9" s="610" customFormat="1" ht="18" x14ac:dyDescent="0.25">
      <c r="A492" s="633"/>
      <c r="B492" s="706" t="s">
        <v>805</v>
      </c>
      <c r="C492" s="706"/>
      <c r="D492" s="706"/>
      <c r="E492" s="706"/>
      <c r="F492" s="706"/>
      <c r="H492" s="634"/>
      <c r="I492" s="634">
        <v>1</v>
      </c>
    </row>
    <row r="493" spans="1:9" s="632" customFormat="1" ht="12.75" x14ac:dyDescent="0.2">
      <c r="A493" s="623"/>
      <c r="B493" s="703"/>
      <c r="C493" s="703"/>
      <c r="D493" s="703"/>
      <c r="E493" s="703"/>
      <c r="F493" s="703"/>
      <c r="H493" s="624"/>
      <c r="I493" s="624">
        <v>1</v>
      </c>
    </row>
    <row r="494" spans="1:9" s="614" customFormat="1" ht="12.75" x14ac:dyDescent="0.2">
      <c r="A494" s="623"/>
      <c r="B494" s="703"/>
      <c r="C494" s="703"/>
      <c r="D494" s="703"/>
      <c r="E494" s="703"/>
      <c r="F494" s="703"/>
      <c r="H494" s="624"/>
      <c r="I494" s="624">
        <v>1</v>
      </c>
    </row>
    <row r="495" spans="1:9" s="621" customFormat="1" ht="12.75" x14ac:dyDescent="0.2">
      <c r="A495" s="619"/>
      <c r="B495" s="705" t="s">
        <v>575</v>
      </c>
      <c r="C495" s="705"/>
      <c r="D495" s="705"/>
      <c r="E495" s="705"/>
      <c r="F495" s="705"/>
      <c r="H495" s="629"/>
      <c r="I495" s="629">
        <v>1</v>
      </c>
    </row>
    <row r="496" spans="1:9" s="632" customFormat="1" ht="12.75" x14ac:dyDescent="0.2">
      <c r="A496" s="623"/>
      <c r="B496" s="631"/>
      <c r="C496" s="631"/>
      <c r="D496" s="631"/>
      <c r="E496" s="631"/>
      <c r="F496" s="631"/>
      <c r="H496" s="624"/>
      <c r="I496" s="624">
        <v>1</v>
      </c>
    </row>
    <row r="497" spans="1:9" s="632" customFormat="1" ht="12.75" customHeight="1" x14ac:dyDescent="0.2">
      <c r="A497" s="623"/>
      <c r="B497" s="700" t="s">
        <v>725</v>
      </c>
      <c r="C497" s="700"/>
      <c r="D497" s="700"/>
      <c r="E497" s="700"/>
      <c r="F497" s="700"/>
      <c r="G497" s="700"/>
      <c r="H497" s="700"/>
      <c r="I497" s="624">
        <v>1</v>
      </c>
    </row>
    <row r="498" spans="1:9" s="614" customFormat="1" ht="12.75" x14ac:dyDescent="0.2">
      <c r="A498" s="623"/>
      <c r="B498" s="700"/>
      <c r="C498" s="700"/>
      <c r="D498" s="700"/>
      <c r="E498" s="700"/>
      <c r="F498" s="700"/>
      <c r="G498" s="700"/>
      <c r="H498" s="700"/>
      <c r="I498" s="624">
        <v>1</v>
      </c>
    </row>
    <row r="499" spans="1:9" s="614" customFormat="1" ht="12.75" customHeight="1" x14ac:dyDescent="0.2">
      <c r="A499" s="623"/>
      <c r="B499" s="700" t="s">
        <v>806</v>
      </c>
      <c r="C499" s="700"/>
      <c r="D499" s="700"/>
      <c r="E499" s="700"/>
      <c r="F499" s="700"/>
      <c r="G499" s="700"/>
      <c r="H499" s="700"/>
      <c r="I499" s="624">
        <v>1</v>
      </c>
    </row>
    <row r="500" spans="1:9" s="614" customFormat="1" ht="12.75" x14ac:dyDescent="0.2">
      <c r="A500" s="623"/>
      <c r="B500" s="700"/>
      <c r="C500" s="700"/>
      <c r="D500" s="700"/>
      <c r="E500" s="700"/>
      <c r="F500" s="700"/>
      <c r="G500" s="700"/>
      <c r="H500" s="700"/>
      <c r="I500" s="624">
        <v>1</v>
      </c>
    </row>
    <row r="501" spans="1:9" s="614" customFormat="1" ht="102" customHeight="1" x14ac:dyDescent="0.2">
      <c r="A501" s="623"/>
      <c r="B501" s="700" t="s">
        <v>807</v>
      </c>
      <c r="C501" s="700"/>
      <c r="D501" s="700"/>
      <c r="E501" s="700"/>
      <c r="F501" s="700"/>
      <c r="G501" s="700"/>
      <c r="H501" s="700"/>
      <c r="I501" s="624" t="s">
        <v>500</v>
      </c>
    </row>
    <row r="502" spans="1:9" s="614" customFormat="1" ht="12.75" x14ac:dyDescent="0.2">
      <c r="A502" s="623"/>
      <c r="B502" s="700"/>
      <c r="C502" s="700"/>
      <c r="D502" s="700"/>
      <c r="E502" s="700"/>
      <c r="F502" s="700"/>
      <c r="G502" s="700"/>
      <c r="H502" s="700"/>
      <c r="I502" s="624">
        <v>1</v>
      </c>
    </row>
    <row r="503" spans="1:9" s="614" customFormat="1" ht="12.75" customHeight="1" x14ac:dyDescent="0.2">
      <c r="A503" s="623"/>
      <c r="B503" s="700" t="s">
        <v>808</v>
      </c>
      <c r="C503" s="700"/>
      <c r="D503" s="700"/>
      <c r="E503" s="700"/>
      <c r="F503" s="700"/>
      <c r="G503" s="700"/>
      <c r="H503" s="700"/>
      <c r="I503" s="624">
        <v>1</v>
      </c>
    </row>
    <row r="504" spans="1:9" s="614" customFormat="1" ht="12.75" x14ac:dyDescent="0.2">
      <c r="A504" s="623"/>
      <c r="B504" s="700"/>
      <c r="C504" s="700"/>
      <c r="D504" s="700"/>
      <c r="E504" s="700"/>
      <c r="F504" s="700"/>
      <c r="G504" s="700"/>
      <c r="H504" s="700"/>
      <c r="I504" s="624">
        <v>1</v>
      </c>
    </row>
    <row r="505" spans="1:9" s="614" customFormat="1" ht="89.25" customHeight="1" x14ac:dyDescent="0.2">
      <c r="A505" s="623"/>
      <c r="B505" s="700" t="s">
        <v>809</v>
      </c>
      <c r="C505" s="700"/>
      <c r="D505" s="700"/>
      <c r="E505" s="700"/>
      <c r="F505" s="700"/>
      <c r="G505" s="700"/>
      <c r="H505" s="700"/>
      <c r="I505" s="624" t="s">
        <v>531</v>
      </c>
    </row>
    <row r="506" spans="1:9" s="614" customFormat="1" ht="12.75" x14ac:dyDescent="0.2">
      <c r="A506" s="623"/>
      <c r="B506" s="700"/>
      <c r="C506" s="700"/>
      <c r="D506" s="700"/>
      <c r="E506" s="700"/>
      <c r="F506" s="700"/>
      <c r="G506" s="700"/>
      <c r="H506" s="700"/>
      <c r="I506" s="624">
        <v>1</v>
      </c>
    </row>
    <row r="507" spans="1:9" s="614" customFormat="1" ht="12.75" x14ac:dyDescent="0.2">
      <c r="A507" s="623"/>
      <c r="B507" s="700" t="s">
        <v>810</v>
      </c>
      <c r="C507" s="700"/>
      <c r="D507" s="700"/>
      <c r="E507" s="700"/>
      <c r="F507" s="700"/>
      <c r="G507" s="700"/>
      <c r="H507" s="700"/>
      <c r="I507" s="624">
        <v>1</v>
      </c>
    </row>
    <row r="508" spans="1:9" s="614" customFormat="1" ht="12.75" x14ac:dyDescent="0.2">
      <c r="A508" s="623"/>
      <c r="B508" s="700"/>
      <c r="C508" s="700"/>
      <c r="D508" s="700"/>
      <c r="E508" s="700"/>
      <c r="F508" s="700"/>
      <c r="G508" s="700"/>
      <c r="H508" s="700"/>
      <c r="I508" s="624">
        <v>1</v>
      </c>
    </row>
    <row r="509" spans="1:9" s="614" customFormat="1" ht="114.75" customHeight="1" x14ac:dyDescent="0.2">
      <c r="A509" s="623"/>
      <c r="B509" s="700" t="s">
        <v>811</v>
      </c>
      <c r="C509" s="700"/>
      <c r="D509" s="700"/>
      <c r="E509" s="700"/>
      <c r="F509" s="700"/>
      <c r="G509" s="700"/>
      <c r="H509" s="700"/>
      <c r="I509" s="624" t="s">
        <v>553</v>
      </c>
    </row>
    <row r="510" spans="1:9" s="614" customFormat="1" ht="12.75" x14ac:dyDescent="0.2">
      <c r="A510" s="623"/>
      <c r="B510" s="700"/>
      <c r="C510" s="700"/>
      <c r="D510" s="700"/>
      <c r="E510" s="700"/>
      <c r="F510" s="700"/>
      <c r="G510" s="700"/>
      <c r="H510" s="700"/>
      <c r="I510" s="624">
        <v>1</v>
      </c>
    </row>
    <row r="511" spans="1:9" s="614" customFormat="1" ht="12.75" x14ac:dyDescent="0.2">
      <c r="A511" s="623"/>
      <c r="B511" s="700" t="s">
        <v>812</v>
      </c>
      <c r="C511" s="700"/>
      <c r="D511" s="700"/>
      <c r="E511" s="700"/>
      <c r="F511" s="700"/>
      <c r="G511" s="700"/>
      <c r="H511" s="700"/>
      <c r="I511" s="624">
        <v>1</v>
      </c>
    </row>
    <row r="512" spans="1:9" s="614" customFormat="1" ht="12.75" x14ac:dyDescent="0.2">
      <c r="A512" s="623"/>
      <c r="B512" s="700"/>
      <c r="C512" s="700"/>
      <c r="D512" s="700"/>
      <c r="E512" s="700"/>
      <c r="F512" s="700"/>
      <c r="G512" s="700"/>
      <c r="H512" s="700"/>
      <c r="I512" s="624">
        <v>1</v>
      </c>
    </row>
    <row r="513" spans="1:9" s="614" customFormat="1" ht="89.25" customHeight="1" x14ac:dyDescent="0.2">
      <c r="A513" s="623"/>
      <c r="B513" s="700" t="s">
        <v>813</v>
      </c>
      <c r="C513" s="700"/>
      <c r="D513" s="700"/>
      <c r="E513" s="700"/>
      <c r="F513" s="700"/>
      <c r="G513" s="700"/>
      <c r="H513" s="700"/>
      <c r="I513" s="624" t="s">
        <v>531</v>
      </c>
    </row>
    <row r="514" spans="1:9" s="614" customFormat="1" ht="12.75" x14ac:dyDescent="0.2">
      <c r="A514" s="623"/>
      <c r="B514" s="700"/>
      <c r="C514" s="700"/>
      <c r="D514" s="700"/>
      <c r="E514" s="700"/>
      <c r="F514" s="700"/>
      <c r="G514" s="700"/>
      <c r="H514" s="700"/>
      <c r="I514" s="624">
        <v>1</v>
      </c>
    </row>
    <row r="515" spans="1:9" s="614" customFormat="1" ht="12.75" x14ac:dyDescent="0.2">
      <c r="A515" s="623"/>
      <c r="B515" s="700" t="s">
        <v>814</v>
      </c>
      <c r="C515" s="700"/>
      <c r="D515" s="700"/>
      <c r="E515" s="700"/>
      <c r="F515" s="700"/>
      <c r="G515" s="700"/>
      <c r="H515" s="700"/>
      <c r="I515" s="624">
        <v>1</v>
      </c>
    </row>
    <row r="516" spans="1:9" s="614" customFormat="1" ht="12.75" x14ac:dyDescent="0.2">
      <c r="A516" s="623"/>
      <c r="B516" s="700"/>
      <c r="C516" s="700"/>
      <c r="D516" s="700"/>
      <c r="E516" s="700"/>
      <c r="F516" s="700"/>
      <c r="G516" s="700"/>
      <c r="H516" s="700"/>
      <c r="I516" s="624">
        <v>1</v>
      </c>
    </row>
    <row r="517" spans="1:9" s="614" customFormat="1" ht="114.75" customHeight="1" x14ac:dyDescent="0.2">
      <c r="A517" s="623"/>
      <c r="B517" s="700" t="s">
        <v>815</v>
      </c>
      <c r="C517" s="700"/>
      <c r="D517" s="700"/>
      <c r="E517" s="700"/>
      <c r="F517" s="700"/>
      <c r="G517" s="700"/>
      <c r="H517" s="700"/>
      <c r="I517" s="624" t="s">
        <v>553</v>
      </c>
    </row>
    <row r="518" spans="1:9" s="614" customFormat="1" ht="12.75" x14ac:dyDescent="0.2">
      <c r="A518" s="623"/>
      <c r="B518" s="700"/>
      <c r="C518" s="700"/>
      <c r="D518" s="700"/>
      <c r="E518" s="700"/>
      <c r="F518" s="700"/>
      <c r="G518" s="700"/>
      <c r="H518" s="700"/>
      <c r="I518" s="624">
        <v>1</v>
      </c>
    </row>
    <row r="519" spans="1:9" s="614" customFormat="1" ht="12.75" x14ac:dyDescent="0.2">
      <c r="A519" s="623"/>
      <c r="B519" s="700" t="s">
        <v>816</v>
      </c>
      <c r="C519" s="700"/>
      <c r="D519" s="700"/>
      <c r="E519" s="700"/>
      <c r="F519" s="700"/>
      <c r="G519" s="700"/>
      <c r="H519" s="700"/>
      <c r="I519" s="624">
        <v>1</v>
      </c>
    </row>
    <row r="520" spans="1:9" s="614" customFormat="1" ht="12.75" x14ac:dyDescent="0.2">
      <c r="A520" s="623"/>
      <c r="B520" s="700"/>
      <c r="C520" s="700"/>
      <c r="D520" s="700"/>
      <c r="E520" s="700"/>
      <c r="F520" s="700"/>
      <c r="G520" s="700"/>
      <c r="H520" s="700"/>
      <c r="I520" s="624">
        <v>1</v>
      </c>
    </row>
    <row r="521" spans="1:9" s="614" customFormat="1" ht="76.5" customHeight="1" x14ac:dyDescent="0.2">
      <c r="A521" s="623"/>
      <c r="B521" s="700" t="s">
        <v>817</v>
      </c>
      <c r="C521" s="700"/>
      <c r="D521" s="700"/>
      <c r="E521" s="700"/>
      <c r="F521" s="700"/>
      <c r="G521" s="700"/>
      <c r="H521" s="700"/>
      <c r="I521" s="624" t="s">
        <v>595</v>
      </c>
    </row>
    <row r="522" spans="1:9" s="614" customFormat="1" ht="12.75" x14ac:dyDescent="0.2">
      <c r="A522" s="623"/>
      <c r="B522" s="700"/>
      <c r="C522" s="700"/>
      <c r="D522" s="700"/>
      <c r="E522" s="700"/>
      <c r="F522" s="700"/>
      <c r="G522" s="700"/>
      <c r="H522" s="700"/>
      <c r="I522" s="624">
        <v>1</v>
      </c>
    </row>
    <row r="523" spans="1:9" s="614" customFormat="1" ht="12.75" customHeight="1" x14ac:dyDescent="0.2">
      <c r="A523" s="623"/>
      <c r="B523" s="700" t="s">
        <v>818</v>
      </c>
      <c r="C523" s="700"/>
      <c r="D523" s="700"/>
      <c r="E523" s="700"/>
      <c r="F523" s="700"/>
      <c r="G523" s="700"/>
      <c r="H523" s="700"/>
      <c r="I523" s="624">
        <v>1</v>
      </c>
    </row>
    <row r="524" spans="1:9" s="614" customFormat="1" ht="12.75" x14ac:dyDescent="0.2">
      <c r="A524" s="623"/>
      <c r="B524" s="700"/>
      <c r="C524" s="700"/>
      <c r="D524" s="700"/>
      <c r="E524" s="700"/>
      <c r="F524" s="700"/>
      <c r="G524" s="700"/>
      <c r="H524" s="700"/>
      <c r="I524" s="624">
        <v>1</v>
      </c>
    </row>
    <row r="525" spans="1:9" s="614" customFormat="1" ht="38.25" customHeight="1" x14ac:dyDescent="0.2">
      <c r="A525" s="623"/>
      <c r="B525" s="700" t="s">
        <v>819</v>
      </c>
      <c r="C525" s="700"/>
      <c r="D525" s="700"/>
      <c r="E525" s="700"/>
      <c r="F525" s="700"/>
      <c r="G525" s="700"/>
      <c r="H525" s="700"/>
      <c r="I525" s="624" t="s">
        <v>481</v>
      </c>
    </row>
    <row r="526" spans="1:9" s="614" customFormat="1" ht="12.75" x14ac:dyDescent="0.2">
      <c r="A526" s="623"/>
      <c r="B526" s="700"/>
      <c r="C526" s="700"/>
      <c r="D526" s="700"/>
      <c r="E526" s="700"/>
      <c r="F526" s="700"/>
      <c r="G526" s="700"/>
      <c r="H526" s="700"/>
      <c r="I526" s="624">
        <v>1</v>
      </c>
    </row>
    <row r="527" spans="1:9" s="614" customFormat="1" ht="12.75" x14ac:dyDescent="0.2">
      <c r="A527" s="623"/>
      <c r="B527" s="700" t="s">
        <v>820</v>
      </c>
      <c r="C527" s="700"/>
      <c r="D527" s="700"/>
      <c r="E527" s="700"/>
      <c r="F527" s="700"/>
      <c r="G527" s="700"/>
      <c r="H527" s="700"/>
      <c r="I527" s="624">
        <v>1</v>
      </c>
    </row>
    <row r="528" spans="1:9" s="632" customFormat="1" ht="12.75" x14ac:dyDescent="0.2">
      <c r="A528" s="623"/>
      <c r="B528" s="700"/>
      <c r="C528" s="700"/>
      <c r="D528" s="700"/>
      <c r="E528" s="700"/>
      <c r="F528" s="700"/>
      <c r="G528" s="700"/>
      <c r="H528" s="700"/>
      <c r="I528" s="624">
        <v>1</v>
      </c>
    </row>
    <row r="529" spans="1:9" s="614" customFormat="1" ht="51" customHeight="1" x14ac:dyDescent="0.2">
      <c r="A529" s="623"/>
      <c r="B529" s="700" t="s">
        <v>784</v>
      </c>
      <c r="C529" s="700"/>
      <c r="D529" s="700"/>
      <c r="E529" s="700"/>
      <c r="F529" s="700"/>
      <c r="G529" s="700"/>
      <c r="H529" s="700"/>
      <c r="I529" s="624" t="s">
        <v>483</v>
      </c>
    </row>
    <row r="530" spans="1:9" s="614" customFormat="1" ht="12.75" x14ac:dyDescent="0.2">
      <c r="A530" s="635"/>
      <c r="B530" s="613"/>
      <c r="D530" s="615"/>
      <c r="E530" s="616"/>
      <c r="F530" s="617"/>
      <c r="H530" s="624"/>
      <c r="I530" s="624">
        <v>1</v>
      </c>
    </row>
    <row r="531" spans="1:9" s="614" customFormat="1" ht="12.75" x14ac:dyDescent="0.2">
      <c r="A531" s="635"/>
      <c r="B531" s="613"/>
      <c r="D531" s="615"/>
      <c r="E531" s="616"/>
      <c r="F531" s="617"/>
      <c r="H531" s="624"/>
      <c r="I531" s="624">
        <v>1</v>
      </c>
    </row>
    <row r="532" spans="1:9" s="610" customFormat="1" ht="18" x14ac:dyDescent="0.25">
      <c r="A532" s="633"/>
      <c r="B532" s="706" t="s">
        <v>821</v>
      </c>
      <c r="C532" s="706"/>
      <c r="D532" s="706"/>
      <c r="E532" s="706"/>
      <c r="F532" s="706"/>
      <c r="H532" s="634"/>
      <c r="I532" s="634">
        <v>1</v>
      </c>
    </row>
    <row r="533" spans="1:9" s="632" customFormat="1" ht="12.75" x14ac:dyDescent="0.2">
      <c r="A533" s="623"/>
      <c r="B533" s="703"/>
      <c r="C533" s="703"/>
      <c r="D533" s="703"/>
      <c r="E533" s="703"/>
      <c r="F533" s="703"/>
      <c r="H533" s="624"/>
      <c r="I533" s="624">
        <v>1</v>
      </c>
    </row>
    <row r="534" spans="1:9" s="614" customFormat="1" ht="12.75" x14ac:dyDescent="0.2">
      <c r="A534" s="623"/>
      <c r="B534" s="630"/>
      <c r="C534" s="630"/>
      <c r="D534" s="630"/>
      <c r="E534" s="630"/>
      <c r="F534" s="630"/>
      <c r="H534" s="624"/>
      <c r="I534" s="624">
        <v>1</v>
      </c>
    </row>
    <row r="535" spans="1:9" s="621" customFormat="1" ht="12.75" x14ac:dyDescent="0.2">
      <c r="A535" s="619"/>
      <c r="B535" s="705" t="s">
        <v>403</v>
      </c>
      <c r="C535" s="705"/>
      <c r="D535" s="705"/>
      <c r="E535" s="705"/>
      <c r="F535" s="705"/>
      <c r="H535" s="629"/>
      <c r="I535" s="629">
        <v>1</v>
      </c>
    </row>
    <row r="536" spans="1:9" s="632" customFormat="1" ht="12.75" x14ac:dyDescent="0.2">
      <c r="A536" s="623"/>
      <c r="B536" s="707"/>
      <c r="C536" s="707"/>
      <c r="D536" s="707"/>
      <c r="E536" s="707"/>
      <c r="F536" s="707"/>
      <c r="H536" s="624"/>
      <c r="I536" s="624">
        <v>1</v>
      </c>
    </row>
    <row r="537" spans="1:9" s="621" customFormat="1" ht="12.75" x14ac:dyDescent="0.2">
      <c r="A537" s="619"/>
      <c r="B537" s="705" t="s">
        <v>575</v>
      </c>
      <c r="C537" s="705"/>
      <c r="D537" s="705"/>
      <c r="E537" s="705"/>
      <c r="F537" s="705"/>
      <c r="H537" s="629"/>
      <c r="I537" s="629">
        <v>1</v>
      </c>
    </row>
    <row r="538" spans="1:9" s="632" customFormat="1" ht="12.75" x14ac:dyDescent="0.2">
      <c r="A538" s="623"/>
      <c r="B538" s="703"/>
      <c r="C538" s="703"/>
      <c r="D538" s="703"/>
      <c r="E538" s="703"/>
      <c r="F538" s="703"/>
      <c r="H538" s="624"/>
      <c r="I538" s="624">
        <v>1</v>
      </c>
    </row>
    <row r="539" spans="1:9" s="614" customFormat="1" ht="25.5" customHeight="1" x14ac:dyDescent="0.2">
      <c r="A539" s="623"/>
      <c r="B539" s="700" t="s">
        <v>822</v>
      </c>
      <c r="C539" s="700"/>
      <c r="D539" s="700"/>
      <c r="E539" s="700"/>
      <c r="F539" s="700"/>
      <c r="G539" s="700"/>
      <c r="H539" s="700"/>
      <c r="I539" s="624" t="s">
        <v>490</v>
      </c>
    </row>
    <row r="540" spans="1:9" s="614" customFormat="1" ht="12.75" customHeight="1" x14ac:dyDescent="0.2">
      <c r="A540" s="623"/>
      <c r="B540" s="700" t="s">
        <v>823</v>
      </c>
      <c r="C540" s="700"/>
      <c r="D540" s="700"/>
      <c r="E540" s="700"/>
      <c r="F540" s="700"/>
      <c r="G540" s="700"/>
      <c r="H540" s="700"/>
      <c r="I540" s="624">
        <v>1</v>
      </c>
    </row>
    <row r="541" spans="1:9" s="614" customFormat="1" ht="12.75" customHeight="1" x14ac:dyDescent="0.2">
      <c r="A541" s="623"/>
      <c r="B541" s="700" t="s">
        <v>824</v>
      </c>
      <c r="C541" s="700"/>
      <c r="D541" s="700"/>
      <c r="E541" s="700"/>
      <c r="F541" s="700"/>
      <c r="G541" s="700"/>
      <c r="H541" s="700"/>
      <c r="I541" s="624">
        <v>1</v>
      </c>
    </row>
    <row r="542" spans="1:9" s="614" customFormat="1" ht="12.75" customHeight="1" x14ac:dyDescent="0.2">
      <c r="A542" s="623"/>
      <c r="B542" s="700" t="s">
        <v>825</v>
      </c>
      <c r="C542" s="700"/>
      <c r="D542" s="700"/>
      <c r="E542" s="700"/>
      <c r="F542" s="700"/>
      <c r="G542" s="700"/>
      <c r="H542" s="700"/>
      <c r="I542" s="624">
        <v>1</v>
      </c>
    </row>
    <row r="543" spans="1:9" s="614" customFormat="1" ht="12.75" customHeight="1" x14ac:dyDescent="0.2">
      <c r="A543" s="623"/>
      <c r="B543" s="700" t="s">
        <v>826</v>
      </c>
      <c r="C543" s="700"/>
      <c r="D543" s="700"/>
      <c r="E543" s="700"/>
      <c r="F543" s="700"/>
      <c r="G543" s="700"/>
      <c r="H543" s="700"/>
      <c r="I543" s="624">
        <v>1</v>
      </c>
    </row>
    <row r="544" spans="1:9" s="614" customFormat="1" ht="12.75" customHeight="1" x14ac:dyDescent="0.2">
      <c r="A544" s="623"/>
      <c r="B544" s="700" t="s">
        <v>827</v>
      </c>
      <c r="C544" s="700"/>
      <c r="D544" s="700"/>
      <c r="E544" s="700"/>
      <c r="F544" s="700"/>
      <c r="G544" s="700"/>
      <c r="H544" s="700"/>
      <c r="I544" s="624">
        <v>1</v>
      </c>
    </row>
    <row r="545" spans="1:9" s="614" customFormat="1" ht="12.75" x14ac:dyDescent="0.2">
      <c r="A545" s="623"/>
      <c r="B545" s="700" t="s">
        <v>828</v>
      </c>
      <c r="C545" s="700"/>
      <c r="D545" s="700"/>
      <c r="E545" s="700"/>
      <c r="F545" s="700"/>
      <c r="G545" s="700"/>
      <c r="H545" s="700"/>
      <c r="I545" s="624">
        <v>1</v>
      </c>
    </row>
    <row r="546" spans="1:9" s="614" customFormat="1" ht="76.5" customHeight="1" x14ac:dyDescent="0.2">
      <c r="A546" s="623"/>
      <c r="B546" s="700" t="s">
        <v>829</v>
      </c>
      <c r="C546" s="700"/>
      <c r="D546" s="700"/>
      <c r="E546" s="700"/>
      <c r="F546" s="700"/>
      <c r="G546" s="700"/>
      <c r="H546" s="700"/>
      <c r="I546" s="624" t="s">
        <v>595</v>
      </c>
    </row>
    <row r="547" spans="1:9" s="614" customFormat="1" ht="12.75" customHeight="1" x14ac:dyDescent="0.2">
      <c r="A547" s="623"/>
      <c r="B547" s="700" t="s">
        <v>691</v>
      </c>
      <c r="C547" s="700"/>
      <c r="D547" s="700"/>
      <c r="E547" s="700"/>
      <c r="F547" s="700"/>
      <c r="G547" s="700"/>
      <c r="H547" s="700"/>
      <c r="I547" s="624">
        <v>1</v>
      </c>
    </row>
    <row r="548" spans="1:9" s="614" customFormat="1" ht="12.75" customHeight="1" x14ac:dyDescent="0.2">
      <c r="A548" s="623"/>
      <c r="B548" s="700" t="s">
        <v>830</v>
      </c>
      <c r="C548" s="700"/>
      <c r="D548" s="700"/>
      <c r="E548" s="700"/>
      <c r="F548" s="700"/>
      <c r="G548" s="700"/>
      <c r="H548" s="700"/>
      <c r="I548" s="624">
        <v>1</v>
      </c>
    </row>
    <row r="549" spans="1:9" s="614" customFormat="1" ht="12.75" customHeight="1" x14ac:dyDescent="0.2">
      <c r="A549" s="623"/>
      <c r="B549" s="700" t="s">
        <v>831</v>
      </c>
      <c r="C549" s="700"/>
      <c r="D549" s="700"/>
      <c r="E549" s="700"/>
      <c r="F549" s="700"/>
      <c r="G549" s="700"/>
      <c r="H549" s="700"/>
      <c r="I549" s="624">
        <v>1</v>
      </c>
    </row>
    <row r="550" spans="1:9" s="614" customFormat="1" ht="12.75" customHeight="1" x14ac:dyDescent="0.2">
      <c r="A550" s="623"/>
      <c r="B550" s="700" t="s">
        <v>832</v>
      </c>
      <c r="C550" s="700"/>
      <c r="D550" s="700"/>
      <c r="E550" s="700"/>
      <c r="F550" s="700"/>
      <c r="G550" s="700"/>
      <c r="H550" s="700"/>
      <c r="I550" s="624">
        <v>1</v>
      </c>
    </row>
    <row r="551" spans="1:9" s="614" customFormat="1" ht="12.75" customHeight="1" x14ac:dyDescent="0.2">
      <c r="A551" s="623"/>
      <c r="B551" s="700" t="s">
        <v>833</v>
      </c>
      <c r="C551" s="700"/>
      <c r="D551" s="700"/>
      <c r="E551" s="700"/>
      <c r="F551" s="700"/>
      <c r="G551" s="700"/>
      <c r="H551" s="700"/>
      <c r="I551" s="624">
        <v>1</v>
      </c>
    </row>
    <row r="552" spans="1:9" s="614" customFormat="1" ht="12.75" customHeight="1" x14ac:dyDescent="0.2">
      <c r="A552" s="623"/>
      <c r="B552" s="700" t="s">
        <v>834</v>
      </c>
      <c r="C552" s="700"/>
      <c r="D552" s="700"/>
      <c r="E552" s="700"/>
      <c r="F552" s="700"/>
      <c r="G552" s="700"/>
      <c r="H552" s="700"/>
      <c r="I552" s="624">
        <v>1</v>
      </c>
    </row>
    <row r="553" spans="1:9" s="614" customFormat="1" ht="12.75" customHeight="1" x14ac:dyDescent="0.2">
      <c r="A553" s="623"/>
      <c r="B553" s="700" t="s">
        <v>835</v>
      </c>
      <c r="C553" s="700"/>
      <c r="D553" s="700"/>
      <c r="E553" s="700"/>
      <c r="F553" s="700"/>
      <c r="G553" s="700"/>
      <c r="H553" s="700"/>
      <c r="I553" s="624">
        <v>1</v>
      </c>
    </row>
    <row r="554" spans="1:9" s="614" customFormat="1" ht="12.75" customHeight="1" x14ac:dyDescent="0.2">
      <c r="A554" s="623"/>
      <c r="B554" s="700" t="s">
        <v>694</v>
      </c>
      <c r="C554" s="700"/>
      <c r="D554" s="700"/>
      <c r="E554" s="700"/>
      <c r="F554" s="700"/>
      <c r="G554" s="700"/>
      <c r="H554" s="700"/>
      <c r="I554" s="624">
        <v>1</v>
      </c>
    </row>
    <row r="555" spans="1:9" s="614" customFormat="1" ht="12.75" customHeight="1" x14ac:dyDescent="0.2">
      <c r="A555" s="623"/>
      <c r="B555" s="700" t="s">
        <v>836</v>
      </c>
      <c r="C555" s="700"/>
      <c r="D555" s="700"/>
      <c r="E555" s="700"/>
      <c r="F555" s="700"/>
      <c r="G555" s="700"/>
      <c r="H555" s="700"/>
      <c r="I555" s="624">
        <v>1</v>
      </c>
    </row>
    <row r="556" spans="1:9" s="614" customFormat="1" ht="12.75" customHeight="1" x14ac:dyDescent="0.2">
      <c r="A556" s="623"/>
      <c r="B556" s="700" t="s">
        <v>837</v>
      </c>
      <c r="C556" s="700"/>
      <c r="D556" s="700"/>
      <c r="E556" s="700"/>
      <c r="F556" s="700"/>
      <c r="G556" s="700"/>
      <c r="H556" s="700"/>
      <c r="I556" s="624">
        <v>1</v>
      </c>
    </row>
    <row r="557" spans="1:9" s="614" customFormat="1" ht="12.75" customHeight="1" x14ac:dyDescent="0.2">
      <c r="A557" s="623"/>
      <c r="B557" s="700" t="s">
        <v>838</v>
      </c>
      <c r="C557" s="700"/>
      <c r="D557" s="700"/>
      <c r="E557" s="700"/>
      <c r="F557" s="700"/>
      <c r="G557" s="700"/>
      <c r="H557" s="700"/>
      <c r="I557" s="624">
        <v>1</v>
      </c>
    </row>
    <row r="558" spans="1:9" s="614" customFormat="1" ht="12.75" customHeight="1" x14ac:dyDescent="0.2">
      <c r="A558" s="623"/>
      <c r="B558" s="700" t="s">
        <v>839</v>
      </c>
      <c r="C558" s="700"/>
      <c r="D558" s="700"/>
      <c r="E558" s="700"/>
      <c r="F558" s="700"/>
      <c r="G558" s="700"/>
      <c r="H558" s="700"/>
      <c r="I558" s="624">
        <v>1</v>
      </c>
    </row>
    <row r="559" spans="1:9" s="614" customFormat="1" ht="12.75" x14ac:dyDescent="0.2">
      <c r="A559" s="623"/>
      <c r="B559" s="700"/>
      <c r="C559" s="700"/>
      <c r="D559" s="700"/>
      <c r="E559" s="700"/>
      <c r="F559" s="700"/>
      <c r="G559" s="700"/>
      <c r="H559" s="700"/>
      <c r="I559" s="624">
        <v>1</v>
      </c>
    </row>
    <row r="560" spans="1:9" s="614" customFormat="1" ht="12.75" x14ac:dyDescent="0.2">
      <c r="A560" s="623"/>
      <c r="B560" s="700"/>
      <c r="C560" s="700"/>
      <c r="D560" s="700"/>
      <c r="E560" s="700"/>
      <c r="F560" s="700"/>
      <c r="G560" s="700"/>
      <c r="H560" s="700"/>
      <c r="I560" s="624">
        <v>1</v>
      </c>
    </row>
    <row r="561" spans="1:9" s="621" customFormat="1" ht="12.75" x14ac:dyDescent="0.2">
      <c r="A561" s="619"/>
      <c r="B561" s="705" t="s">
        <v>840</v>
      </c>
      <c r="C561" s="705"/>
      <c r="D561" s="705"/>
      <c r="E561" s="705"/>
      <c r="F561" s="705"/>
      <c r="H561" s="629"/>
      <c r="I561" s="629">
        <v>1</v>
      </c>
    </row>
    <row r="562" spans="1:9" s="632" customFormat="1" ht="12.75" x14ac:dyDescent="0.2">
      <c r="A562" s="623"/>
      <c r="B562" s="703"/>
      <c r="C562" s="703"/>
      <c r="D562" s="703"/>
      <c r="E562" s="703"/>
      <c r="F562" s="703"/>
      <c r="H562" s="624"/>
      <c r="I562" s="624">
        <v>1</v>
      </c>
    </row>
    <row r="563" spans="1:9" s="614" customFormat="1" ht="12.75" customHeight="1" x14ac:dyDescent="0.2">
      <c r="A563" s="623"/>
      <c r="B563" s="700" t="s">
        <v>841</v>
      </c>
      <c r="C563" s="700"/>
      <c r="D563" s="700"/>
      <c r="E563" s="700"/>
      <c r="F563" s="700"/>
      <c r="G563" s="700"/>
      <c r="H563" s="700"/>
      <c r="I563" s="624">
        <v>1</v>
      </c>
    </row>
    <row r="564" spans="1:9" s="614" customFormat="1" ht="12.75" x14ac:dyDescent="0.2">
      <c r="A564" s="623"/>
      <c r="B564" s="700"/>
      <c r="C564" s="700"/>
      <c r="D564" s="700"/>
      <c r="E564" s="700"/>
      <c r="F564" s="700"/>
      <c r="G564" s="700"/>
      <c r="H564" s="700"/>
      <c r="I564" s="624">
        <v>1</v>
      </c>
    </row>
    <row r="565" spans="1:9" s="614" customFormat="1" ht="25.5" customHeight="1" x14ac:dyDescent="0.2">
      <c r="A565" s="623"/>
      <c r="B565" s="700" t="s">
        <v>842</v>
      </c>
      <c r="C565" s="700"/>
      <c r="D565" s="700"/>
      <c r="E565" s="700"/>
      <c r="F565" s="700"/>
      <c r="G565" s="700"/>
      <c r="H565" s="700"/>
      <c r="I565" s="624" t="s">
        <v>490</v>
      </c>
    </row>
    <row r="566" spans="1:9" s="614" customFormat="1" ht="12.75" customHeight="1" x14ac:dyDescent="0.2">
      <c r="A566" s="623"/>
      <c r="B566" s="700" t="s">
        <v>843</v>
      </c>
      <c r="C566" s="700"/>
      <c r="D566" s="700"/>
      <c r="E566" s="700"/>
      <c r="F566" s="700"/>
      <c r="G566" s="700"/>
      <c r="H566" s="700"/>
      <c r="I566" s="624">
        <v>1</v>
      </c>
    </row>
    <row r="567" spans="1:9" s="614" customFormat="1" ht="12.75" customHeight="1" x14ac:dyDescent="0.2">
      <c r="A567" s="623"/>
      <c r="B567" s="700" t="s">
        <v>844</v>
      </c>
      <c r="C567" s="700"/>
      <c r="D567" s="700"/>
      <c r="E567" s="700"/>
      <c r="F567" s="700"/>
      <c r="G567" s="700"/>
      <c r="H567" s="700"/>
      <c r="I567" s="624">
        <v>1</v>
      </c>
    </row>
    <row r="568" spans="1:9" s="614" customFormat="1" ht="76.5" customHeight="1" x14ac:dyDescent="0.2">
      <c r="A568" s="623"/>
      <c r="B568" s="700" t="s">
        <v>845</v>
      </c>
      <c r="C568" s="700"/>
      <c r="D568" s="700"/>
      <c r="E568" s="700"/>
      <c r="F568" s="700"/>
      <c r="G568" s="700"/>
      <c r="H568" s="700"/>
      <c r="I568" s="624" t="s">
        <v>595</v>
      </c>
    </row>
    <row r="569" spans="1:9" s="614" customFormat="1" ht="76.5" customHeight="1" x14ac:dyDescent="0.2">
      <c r="A569" s="623"/>
      <c r="B569" s="700" t="s">
        <v>846</v>
      </c>
      <c r="C569" s="700"/>
      <c r="D569" s="700"/>
      <c r="E569" s="700"/>
      <c r="F569" s="700"/>
      <c r="G569" s="700"/>
      <c r="H569" s="700"/>
      <c r="I569" s="624" t="s">
        <v>595</v>
      </c>
    </row>
    <row r="570" spans="1:9" s="614" customFormat="1" ht="76.5" customHeight="1" x14ac:dyDescent="0.2">
      <c r="A570" s="623"/>
      <c r="B570" s="700" t="s">
        <v>847</v>
      </c>
      <c r="C570" s="700"/>
      <c r="D570" s="700"/>
      <c r="E570" s="700"/>
      <c r="F570" s="700"/>
      <c r="G570" s="700"/>
      <c r="H570" s="700"/>
      <c r="I570" s="624" t="s">
        <v>595</v>
      </c>
    </row>
    <row r="571" spans="1:9" s="614" customFormat="1" ht="63.75" customHeight="1" x14ac:dyDescent="0.2">
      <c r="A571" s="623"/>
      <c r="B571" s="700" t="s">
        <v>848</v>
      </c>
      <c r="C571" s="700"/>
      <c r="D571" s="700"/>
      <c r="E571" s="700"/>
      <c r="F571" s="700"/>
      <c r="G571" s="700"/>
      <c r="H571" s="700"/>
      <c r="I571" s="624" t="s">
        <v>494</v>
      </c>
    </row>
    <row r="572" spans="1:9" s="614" customFormat="1" ht="12.75" x14ac:dyDescent="0.2">
      <c r="A572" s="635"/>
      <c r="B572" s="613"/>
      <c r="D572" s="615"/>
      <c r="E572" s="616"/>
      <c r="F572" s="617"/>
      <c r="H572" s="624"/>
      <c r="I572" s="624">
        <v>1</v>
      </c>
    </row>
    <row r="573" spans="1:9" s="614" customFormat="1" ht="12.75" x14ac:dyDescent="0.2">
      <c r="A573" s="635"/>
      <c r="B573" s="613"/>
      <c r="D573" s="615"/>
      <c r="E573" s="616"/>
      <c r="F573" s="617"/>
      <c r="H573" s="624"/>
      <c r="I573" s="624">
        <v>1</v>
      </c>
    </row>
    <row r="574" spans="1:9" s="610" customFormat="1" ht="18" x14ac:dyDescent="0.25">
      <c r="A574" s="633"/>
      <c r="B574" s="706" t="s">
        <v>849</v>
      </c>
      <c r="C574" s="706"/>
      <c r="D574" s="706"/>
      <c r="E574" s="706"/>
      <c r="F574" s="706"/>
      <c r="H574" s="634"/>
      <c r="I574" s="634">
        <v>1</v>
      </c>
    </row>
    <row r="575" spans="1:9" s="632" customFormat="1" ht="12.75" x14ac:dyDescent="0.2">
      <c r="A575" s="623"/>
      <c r="B575" s="707"/>
      <c r="C575" s="707"/>
      <c r="D575" s="707"/>
      <c r="E575" s="707"/>
      <c r="F575" s="707"/>
      <c r="H575" s="624"/>
      <c r="I575" s="624">
        <v>1</v>
      </c>
    </row>
    <row r="576" spans="1:9" s="632" customFormat="1" ht="12.75" x14ac:dyDescent="0.2">
      <c r="A576" s="623"/>
      <c r="B576" s="707"/>
      <c r="C576" s="707"/>
      <c r="D576" s="707"/>
      <c r="E576" s="707"/>
      <c r="F576" s="707"/>
      <c r="H576" s="624"/>
      <c r="I576" s="624">
        <v>1</v>
      </c>
    </row>
    <row r="577" spans="1:9" s="621" customFormat="1" ht="12.75" x14ac:dyDescent="0.2">
      <c r="A577" s="619"/>
      <c r="B577" s="705" t="s">
        <v>575</v>
      </c>
      <c r="C577" s="705"/>
      <c r="D577" s="705"/>
      <c r="E577" s="705"/>
      <c r="F577" s="705"/>
      <c r="H577" s="629"/>
      <c r="I577" s="629">
        <v>1</v>
      </c>
    </row>
    <row r="578" spans="1:9" s="632" customFormat="1" ht="12.75" x14ac:dyDescent="0.2">
      <c r="A578" s="623"/>
      <c r="B578" s="703"/>
      <c r="C578" s="703"/>
      <c r="D578" s="703"/>
      <c r="E578" s="703"/>
      <c r="F578" s="703"/>
      <c r="H578" s="624"/>
      <c r="I578" s="624">
        <v>1</v>
      </c>
    </row>
    <row r="579" spans="1:9" s="614" customFormat="1" ht="12.75" customHeight="1" x14ac:dyDescent="0.2">
      <c r="A579" s="623"/>
      <c r="B579" s="700" t="s">
        <v>725</v>
      </c>
      <c r="C579" s="700"/>
      <c r="D579" s="700"/>
      <c r="E579" s="700"/>
      <c r="F579" s="700"/>
      <c r="G579" s="700"/>
      <c r="H579" s="700"/>
      <c r="I579" s="624">
        <v>1</v>
      </c>
    </row>
    <row r="580" spans="1:9" s="614" customFormat="1" ht="51" customHeight="1" x14ac:dyDescent="0.2">
      <c r="A580" s="623"/>
      <c r="B580" s="700" t="s">
        <v>850</v>
      </c>
      <c r="C580" s="700"/>
      <c r="D580" s="700"/>
      <c r="E580" s="700"/>
      <c r="F580" s="700"/>
      <c r="G580" s="700"/>
      <c r="H580" s="700"/>
      <c r="I580" s="624" t="s">
        <v>483</v>
      </c>
    </row>
    <row r="581" spans="1:9" s="614" customFormat="1" ht="63.75" customHeight="1" x14ac:dyDescent="0.2">
      <c r="A581" s="623"/>
      <c r="B581" s="700" t="s">
        <v>851</v>
      </c>
      <c r="C581" s="700"/>
      <c r="D581" s="700"/>
      <c r="E581" s="700"/>
      <c r="F581" s="700"/>
      <c r="G581" s="700"/>
      <c r="H581" s="700"/>
      <c r="I581" s="624" t="s">
        <v>494</v>
      </c>
    </row>
    <row r="582" spans="1:9" s="614" customFormat="1" ht="12.75" x14ac:dyDescent="0.2">
      <c r="A582" s="623"/>
      <c r="B582" s="703"/>
      <c r="C582" s="703"/>
      <c r="D582" s="703"/>
      <c r="E582" s="703"/>
      <c r="F582" s="703"/>
      <c r="H582" s="624"/>
      <c r="I582" s="624">
        <v>1</v>
      </c>
    </row>
    <row r="583" spans="1:9" s="621" customFormat="1" ht="12.75" x14ac:dyDescent="0.2">
      <c r="A583" s="619"/>
      <c r="B583" s="705" t="s">
        <v>519</v>
      </c>
      <c r="C583" s="705"/>
      <c r="D583" s="705"/>
      <c r="E583" s="705"/>
      <c r="F583" s="705"/>
      <c r="H583" s="629"/>
      <c r="I583" s="629">
        <v>1</v>
      </c>
    </row>
    <row r="584" spans="1:9" s="632" customFormat="1" ht="12.75" x14ac:dyDescent="0.2">
      <c r="A584" s="623"/>
      <c r="B584" s="707"/>
      <c r="C584" s="707"/>
      <c r="D584" s="707"/>
      <c r="E584" s="707"/>
      <c r="F584" s="707"/>
      <c r="H584" s="624"/>
      <c r="I584" s="624">
        <v>1</v>
      </c>
    </row>
    <row r="585" spans="1:9" s="632" customFormat="1" ht="114.75" customHeight="1" x14ac:dyDescent="0.2">
      <c r="A585" s="623"/>
      <c r="B585" s="700" t="s">
        <v>852</v>
      </c>
      <c r="C585" s="700"/>
      <c r="D585" s="700"/>
      <c r="E585" s="700"/>
      <c r="F585" s="700"/>
      <c r="G585" s="700"/>
      <c r="H585" s="700"/>
      <c r="I585" s="624" t="s">
        <v>553</v>
      </c>
    </row>
    <row r="586" spans="1:9" s="614" customFormat="1" ht="12.75" customHeight="1" x14ac:dyDescent="0.2">
      <c r="A586" s="623"/>
      <c r="B586" s="700" t="s">
        <v>853</v>
      </c>
      <c r="C586" s="700"/>
      <c r="D586" s="700"/>
      <c r="E586" s="700"/>
      <c r="F586" s="700"/>
      <c r="G586" s="700"/>
      <c r="H586" s="700"/>
      <c r="I586" s="624">
        <v>1</v>
      </c>
    </row>
    <row r="587" spans="1:9" s="614" customFormat="1" ht="12.75" customHeight="1" x14ac:dyDescent="0.2">
      <c r="A587" s="623"/>
      <c r="B587" s="700" t="s">
        <v>854</v>
      </c>
      <c r="C587" s="700"/>
      <c r="D587" s="700"/>
      <c r="E587" s="700"/>
      <c r="F587" s="700"/>
      <c r="G587" s="700"/>
      <c r="H587" s="700"/>
      <c r="I587" s="624">
        <v>1</v>
      </c>
    </row>
    <row r="588" spans="1:9" s="614" customFormat="1" ht="12.75" customHeight="1" x14ac:dyDescent="0.2">
      <c r="A588" s="623"/>
      <c r="B588" s="700" t="s">
        <v>855</v>
      </c>
      <c r="C588" s="700"/>
      <c r="D588" s="700"/>
      <c r="E588" s="700"/>
      <c r="F588" s="700"/>
      <c r="G588" s="700"/>
      <c r="H588" s="700"/>
      <c r="I588" s="624">
        <v>1</v>
      </c>
    </row>
    <row r="589" spans="1:9" s="614" customFormat="1" ht="12.75" customHeight="1" x14ac:dyDescent="0.2">
      <c r="A589" s="623"/>
      <c r="B589" s="700" t="s">
        <v>856</v>
      </c>
      <c r="C589" s="700"/>
      <c r="D589" s="700"/>
      <c r="E589" s="700"/>
      <c r="F589" s="700"/>
      <c r="G589" s="700"/>
      <c r="H589" s="700"/>
      <c r="I589" s="624">
        <v>1</v>
      </c>
    </row>
    <row r="590" spans="1:9" s="614" customFormat="1" ht="12.75" customHeight="1" x14ac:dyDescent="0.2">
      <c r="A590" s="623"/>
      <c r="B590" s="700" t="s">
        <v>857</v>
      </c>
      <c r="C590" s="700"/>
      <c r="D590" s="700"/>
      <c r="E590" s="700"/>
      <c r="F590" s="700"/>
      <c r="G590" s="700"/>
      <c r="H590" s="700"/>
      <c r="I590" s="624">
        <v>1</v>
      </c>
    </row>
    <row r="591" spans="1:9" s="614" customFormat="1" ht="12.75" customHeight="1" x14ac:dyDescent="0.2">
      <c r="A591" s="623"/>
      <c r="B591" s="700" t="s">
        <v>858</v>
      </c>
      <c r="C591" s="700"/>
      <c r="D591" s="700"/>
      <c r="E591" s="700"/>
      <c r="F591" s="700"/>
      <c r="G591" s="700"/>
      <c r="H591" s="700"/>
      <c r="I591" s="624">
        <v>1</v>
      </c>
    </row>
    <row r="592" spans="1:9" s="614" customFormat="1" ht="25.5" customHeight="1" x14ac:dyDescent="0.2">
      <c r="A592" s="623"/>
      <c r="B592" s="700" t="s">
        <v>859</v>
      </c>
      <c r="C592" s="700"/>
      <c r="D592" s="700"/>
      <c r="E592" s="700"/>
      <c r="F592" s="700"/>
      <c r="G592" s="700"/>
      <c r="H592" s="700"/>
      <c r="I592" s="624" t="s">
        <v>490</v>
      </c>
    </row>
    <row r="593" spans="1:9" s="614" customFormat="1" ht="12.75" customHeight="1" x14ac:dyDescent="0.2">
      <c r="A593" s="623"/>
      <c r="B593" s="700" t="s">
        <v>860</v>
      </c>
      <c r="C593" s="700"/>
      <c r="D593" s="700"/>
      <c r="E593" s="700"/>
      <c r="F593" s="700"/>
      <c r="G593" s="700"/>
      <c r="H593" s="700"/>
      <c r="I593" s="624">
        <v>1</v>
      </c>
    </row>
    <row r="594" spans="1:9" s="614" customFormat="1" ht="12.75" customHeight="1" x14ac:dyDescent="0.2">
      <c r="A594" s="623"/>
      <c r="B594" s="700" t="s">
        <v>861</v>
      </c>
      <c r="C594" s="700"/>
      <c r="D594" s="700"/>
      <c r="E594" s="700"/>
      <c r="F594" s="700"/>
      <c r="G594" s="700"/>
      <c r="H594" s="700"/>
      <c r="I594" s="624">
        <v>1</v>
      </c>
    </row>
    <row r="595" spans="1:9" s="614" customFormat="1" ht="12.75" customHeight="1" x14ac:dyDescent="0.2">
      <c r="A595" s="623"/>
      <c r="B595" s="700" t="s">
        <v>862</v>
      </c>
      <c r="C595" s="700"/>
      <c r="D595" s="700"/>
      <c r="E595" s="700"/>
      <c r="F595" s="700"/>
      <c r="G595" s="700"/>
      <c r="H595" s="700"/>
      <c r="I595" s="624">
        <v>1</v>
      </c>
    </row>
    <row r="596" spans="1:9" s="614" customFormat="1" ht="12.75" customHeight="1" x14ac:dyDescent="0.2">
      <c r="A596" s="623"/>
      <c r="B596" s="700" t="s">
        <v>863</v>
      </c>
      <c r="C596" s="700"/>
      <c r="D596" s="700"/>
      <c r="E596" s="700"/>
      <c r="F596" s="700"/>
      <c r="G596" s="700"/>
      <c r="H596" s="700"/>
      <c r="I596" s="624">
        <v>1</v>
      </c>
    </row>
    <row r="597" spans="1:9" s="614" customFormat="1" ht="12.75" customHeight="1" x14ac:dyDescent="0.2">
      <c r="A597" s="623"/>
      <c r="B597" s="700" t="s">
        <v>864</v>
      </c>
      <c r="C597" s="700"/>
      <c r="D597" s="700"/>
      <c r="E597" s="700"/>
      <c r="F597" s="700"/>
      <c r="G597" s="700"/>
      <c r="H597" s="700"/>
      <c r="I597" s="624">
        <v>1</v>
      </c>
    </row>
    <row r="598" spans="1:9" s="614" customFormat="1" ht="12.75" customHeight="1" x14ac:dyDescent="0.2">
      <c r="A598" s="623"/>
      <c r="B598" s="700" t="s">
        <v>865</v>
      </c>
      <c r="C598" s="700"/>
      <c r="D598" s="700"/>
      <c r="E598" s="700"/>
      <c r="F598" s="700"/>
      <c r="G598" s="700"/>
      <c r="H598" s="700"/>
      <c r="I598" s="624">
        <v>1</v>
      </c>
    </row>
    <row r="599" spans="1:9" s="614" customFormat="1" ht="12.75" customHeight="1" x14ac:dyDescent="0.2">
      <c r="A599" s="623"/>
      <c r="B599" s="700" t="s">
        <v>866</v>
      </c>
      <c r="C599" s="700"/>
      <c r="D599" s="700"/>
      <c r="E599" s="700"/>
      <c r="F599" s="700"/>
      <c r="G599" s="700"/>
      <c r="H599" s="700"/>
      <c r="I599" s="624">
        <v>1</v>
      </c>
    </row>
    <row r="600" spans="1:9" s="614" customFormat="1" ht="12.75" customHeight="1" x14ac:dyDescent="0.2">
      <c r="A600" s="623"/>
      <c r="B600" s="700" t="s">
        <v>867</v>
      </c>
      <c r="C600" s="700"/>
      <c r="D600" s="700"/>
      <c r="E600" s="700"/>
      <c r="F600" s="700"/>
      <c r="G600" s="700"/>
      <c r="H600" s="700"/>
      <c r="I600" s="624">
        <v>1</v>
      </c>
    </row>
    <row r="601" spans="1:9" s="614" customFormat="1" ht="12.75" customHeight="1" x14ac:dyDescent="0.2">
      <c r="A601" s="623"/>
      <c r="B601" s="700" t="s">
        <v>868</v>
      </c>
      <c r="C601" s="700"/>
      <c r="D601" s="700"/>
      <c r="E601" s="700"/>
      <c r="F601" s="700"/>
      <c r="G601" s="700"/>
      <c r="H601" s="700"/>
      <c r="I601" s="624">
        <v>1</v>
      </c>
    </row>
    <row r="602" spans="1:9" s="614" customFormat="1" ht="12.75" customHeight="1" x14ac:dyDescent="0.2">
      <c r="A602" s="623"/>
      <c r="B602" s="700" t="s">
        <v>869</v>
      </c>
      <c r="C602" s="700"/>
      <c r="D602" s="700"/>
      <c r="E602" s="700"/>
      <c r="F602" s="700"/>
      <c r="G602" s="700"/>
      <c r="H602" s="700"/>
      <c r="I602" s="624">
        <v>1</v>
      </c>
    </row>
    <row r="603" spans="1:9" s="614" customFormat="1" ht="12.75" customHeight="1" x14ac:dyDescent="0.2">
      <c r="A603" s="623"/>
      <c r="B603" s="700" t="s">
        <v>870</v>
      </c>
      <c r="C603" s="700"/>
      <c r="D603" s="700"/>
      <c r="E603" s="700"/>
      <c r="F603" s="700"/>
      <c r="G603" s="700"/>
      <c r="H603" s="700"/>
      <c r="I603" s="624">
        <v>1</v>
      </c>
    </row>
    <row r="604" spans="1:9" s="614" customFormat="1" ht="12.75" customHeight="1" x14ac:dyDescent="0.2">
      <c r="A604" s="623"/>
      <c r="B604" s="700" t="s">
        <v>871</v>
      </c>
      <c r="C604" s="700"/>
      <c r="D604" s="700"/>
      <c r="E604" s="700"/>
      <c r="F604" s="700"/>
      <c r="G604" s="700"/>
      <c r="H604" s="700"/>
      <c r="I604" s="624">
        <v>1</v>
      </c>
    </row>
    <row r="605" spans="1:9" s="614" customFormat="1" ht="12.75" customHeight="1" x14ac:dyDescent="0.2">
      <c r="A605" s="623"/>
      <c r="B605" s="700" t="s">
        <v>872</v>
      </c>
      <c r="C605" s="700"/>
      <c r="D605" s="700"/>
      <c r="E605" s="700"/>
      <c r="F605" s="700"/>
      <c r="G605" s="700"/>
      <c r="H605" s="700"/>
      <c r="I605" s="624">
        <v>1</v>
      </c>
    </row>
    <row r="606" spans="1:9" s="614" customFormat="1" ht="12.75" customHeight="1" x14ac:dyDescent="0.2">
      <c r="A606" s="623"/>
      <c r="B606" s="700" t="s">
        <v>873</v>
      </c>
      <c r="C606" s="700"/>
      <c r="D606" s="700"/>
      <c r="E606" s="700"/>
      <c r="F606" s="700"/>
      <c r="G606" s="700"/>
      <c r="H606" s="700"/>
      <c r="I606" s="624">
        <v>1</v>
      </c>
    </row>
    <row r="607" spans="1:9" s="614" customFormat="1" ht="12.75" customHeight="1" x14ac:dyDescent="0.2">
      <c r="A607" s="623"/>
      <c r="B607" s="700" t="s">
        <v>874</v>
      </c>
      <c r="C607" s="700"/>
      <c r="D607" s="700"/>
      <c r="E607" s="700"/>
      <c r="F607" s="700"/>
      <c r="G607" s="700"/>
      <c r="H607" s="700"/>
      <c r="I607" s="624">
        <v>1</v>
      </c>
    </row>
    <row r="608" spans="1:9" s="614" customFormat="1" ht="12.75" x14ac:dyDescent="0.2">
      <c r="A608" s="623"/>
      <c r="B608" s="700" t="s">
        <v>875</v>
      </c>
      <c r="C608" s="700"/>
      <c r="D608" s="700"/>
      <c r="E608" s="700"/>
      <c r="F608" s="700"/>
      <c r="G608" s="700"/>
      <c r="H608" s="700"/>
      <c r="I608" s="624">
        <v>1</v>
      </c>
    </row>
    <row r="609" spans="1:9" s="614" customFormat="1" ht="12.75" customHeight="1" x14ac:dyDescent="0.2">
      <c r="A609" s="623"/>
      <c r="B609" s="700" t="s">
        <v>876</v>
      </c>
      <c r="C609" s="700"/>
      <c r="D609" s="700"/>
      <c r="E609" s="700"/>
      <c r="F609" s="700"/>
      <c r="G609" s="700"/>
      <c r="H609" s="700"/>
      <c r="I609" s="624">
        <v>1</v>
      </c>
    </row>
    <row r="610" spans="1:9" s="614" customFormat="1" ht="12.75" customHeight="1" x14ac:dyDescent="0.2">
      <c r="A610" s="623"/>
      <c r="B610" s="700" t="s">
        <v>877</v>
      </c>
      <c r="C610" s="700"/>
      <c r="D610" s="700"/>
      <c r="E610" s="700"/>
      <c r="F610" s="700"/>
      <c r="G610" s="700"/>
      <c r="H610" s="700"/>
      <c r="I610" s="624">
        <v>1</v>
      </c>
    </row>
    <row r="611" spans="1:9" s="614" customFormat="1" ht="12.75" customHeight="1" x14ac:dyDescent="0.2">
      <c r="A611" s="623"/>
      <c r="B611" s="700" t="s">
        <v>878</v>
      </c>
      <c r="C611" s="700"/>
      <c r="D611" s="700"/>
      <c r="E611" s="700"/>
      <c r="F611" s="700"/>
      <c r="G611" s="700"/>
      <c r="H611" s="700"/>
      <c r="I611" s="624">
        <v>1</v>
      </c>
    </row>
    <row r="612" spans="1:9" s="614" customFormat="1" ht="12.75" x14ac:dyDescent="0.2">
      <c r="A612" s="623"/>
      <c r="B612" s="700" t="s">
        <v>879</v>
      </c>
      <c r="C612" s="700"/>
      <c r="D612" s="700"/>
      <c r="E612" s="700"/>
      <c r="F612" s="700"/>
      <c r="G612" s="700"/>
      <c r="H612" s="700"/>
      <c r="I612" s="624">
        <v>1</v>
      </c>
    </row>
    <row r="613" spans="1:9" s="614" customFormat="1" ht="12.75" x14ac:dyDescent="0.2">
      <c r="A613" s="623"/>
      <c r="B613" s="700" t="s">
        <v>880</v>
      </c>
      <c r="C613" s="700"/>
      <c r="D613" s="700"/>
      <c r="E613" s="700"/>
      <c r="F613" s="700"/>
      <c r="G613" s="700"/>
      <c r="H613" s="700"/>
      <c r="I613" s="624">
        <v>1</v>
      </c>
    </row>
    <row r="614" spans="1:9" s="614" customFormat="1" ht="12.75" customHeight="1" x14ac:dyDescent="0.2">
      <c r="A614" s="623"/>
      <c r="B614" s="700" t="s">
        <v>881</v>
      </c>
      <c r="C614" s="700"/>
      <c r="D614" s="700"/>
      <c r="E614" s="700"/>
      <c r="F614" s="700"/>
      <c r="G614" s="700"/>
      <c r="H614" s="700"/>
      <c r="I614" s="624">
        <v>1</v>
      </c>
    </row>
    <row r="615" spans="1:9" s="614" customFormat="1" ht="12.75" customHeight="1" x14ac:dyDescent="0.2">
      <c r="A615" s="623"/>
      <c r="B615" s="700" t="s">
        <v>882</v>
      </c>
      <c r="C615" s="700"/>
      <c r="D615" s="700"/>
      <c r="E615" s="700"/>
      <c r="F615" s="700"/>
      <c r="G615" s="700"/>
      <c r="H615" s="700"/>
      <c r="I615" s="624">
        <v>1</v>
      </c>
    </row>
    <row r="616" spans="1:9" s="614" customFormat="1" ht="12.75" customHeight="1" x14ac:dyDescent="0.2">
      <c r="A616" s="623"/>
      <c r="B616" s="700" t="s">
        <v>883</v>
      </c>
      <c r="C616" s="700"/>
      <c r="D616" s="700"/>
      <c r="E616" s="700"/>
      <c r="F616" s="700"/>
      <c r="G616" s="700"/>
      <c r="H616" s="700"/>
      <c r="I616" s="624">
        <v>1</v>
      </c>
    </row>
    <row r="617" spans="1:9" s="614" customFormat="1" ht="12.75" x14ac:dyDescent="0.2">
      <c r="A617" s="623"/>
      <c r="B617" s="700" t="s">
        <v>884</v>
      </c>
      <c r="C617" s="700"/>
      <c r="D617" s="700"/>
      <c r="E617" s="700"/>
      <c r="F617" s="700"/>
      <c r="G617" s="700"/>
      <c r="H617" s="700"/>
      <c r="I617" s="624">
        <v>1</v>
      </c>
    </row>
    <row r="618" spans="1:9" s="614" customFormat="1" ht="12.75" x14ac:dyDescent="0.2">
      <c r="A618" s="623"/>
      <c r="B618" s="700"/>
      <c r="C618" s="700"/>
      <c r="D618" s="700"/>
      <c r="E618" s="700"/>
      <c r="F618" s="700"/>
      <c r="G618" s="700"/>
      <c r="H618" s="700"/>
      <c r="I618" s="624">
        <v>1</v>
      </c>
    </row>
    <row r="619" spans="1:9" s="614" customFormat="1" ht="51" customHeight="1" x14ac:dyDescent="0.2">
      <c r="A619" s="623"/>
      <c r="B619" s="700" t="s">
        <v>885</v>
      </c>
      <c r="C619" s="700"/>
      <c r="D619" s="700"/>
      <c r="E619" s="700"/>
      <c r="F619" s="700"/>
      <c r="G619" s="700"/>
      <c r="H619" s="700"/>
      <c r="I619" s="624" t="s">
        <v>483</v>
      </c>
    </row>
    <row r="620" spans="1:9" s="614" customFormat="1" ht="12.75" x14ac:dyDescent="0.2">
      <c r="A620" s="623"/>
      <c r="B620" s="700"/>
      <c r="C620" s="700"/>
      <c r="D620" s="700"/>
      <c r="E620" s="700"/>
      <c r="F620" s="700"/>
      <c r="G620" s="700"/>
      <c r="H620" s="700"/>
      <c r="I620" s="624">
        <v>1</v>
      </c>
    </row>
    <row r="621" spans="1:9" s="614" customFormat="1" ht="12.75" customHeight="1" x14ac:dyDescent="0.2">
      <c r="A621" s="623"/>
      <c r="B621" s="700" t="s">
        <v>886</v>
      </c>
      <c r="C621" s="700"/>
      <c r="D621" s="700"/>
      <c r="E621" s="700"/>
      <c r="F621" s="700"/>
      <c r="G621" s="700"/>
      <c r="H621" s="700"/>
      <c r="I621" s="624">
        <v>1</v>
      </c>
    </row>
    <row r="622" spans="1:9" s="614" customFormat="1" ht="12.75" customHeight="1" x14ac:dyDescent="0.2">
      <c r="A622" s="623"/>
      <c r="B622" s="700" t="s">
        <v>887</v>
      </c>
      <c r="C622" s="700"/>
      <c r="D622" s="700"/>
      <c r="E622" s="700"/>
      <c r="F622" s="700"/>
      <c r="G622" s="700"/>
      <c r="H622" s="700"/>
      <c r="I622" s="624">
        <v>1</v>
      </c>
    </row>
    <row r="623" spans="1:9" s="614" customFormat="1" ht="12.75" customHeight="1" x14ac:dyDescent="0.2">
      <c r="A623" s="623"/>
      <c r="B623" s="700" t="s">
        <v>888</v>
      </c>
      <c r="C623" s="700"/>
      <c r="D623" s="700"/>
      <c r="E623" s="700"/>
      <c r="F623" s="700"/>
      <c r="G623" s="700"/>
      <c r="H623" s="700"/>
      <c r="I623" s="624">
        <v>1</v>
      </c>
    </row>
    <row r="624" spans="1:9" s="614" customFormat="1" ht="12.75" customHeight="1" x14ac:dyDescent="0.2">
      <c r="A624" s="623"/>
      <c r="B624" s="700" t="s">
        <v>889</v>
      </c>
      <c r="C624" s="700"/>
      <c r="D624" s="700"/>
      <c r="E624" s="700"/>
      <c r="F624" s="700"/>
      <c r="G624" s="700"/>
      <c r="H624" s="700"/>
      <c r="I624" s="624">
        <v>1</v>
      </c>
    </row>
    <row r="625" spans="1:9" s="614" customFormat="1" ht="12.75" customHeight="1" x14ac:dyDescent="0.2">
      <c r="A625" s="623"/>
      <c r="B625" s="700" t="s">
        <v>890</v>
      </c>
      <c r="C625" s="700"/>
      <c r="D625" s="700"/>
      <c r="E625" s="700"/>
      <c r="F625" s="700"/>
      <c r="G625" s="700"/>
      <c r="H625" s="700"/>
      <c r="I625" s="624">
        <v>1</v>
      </c>
    </row>
    <row r="626" spans="1:9" s="614" customFormat="1" ht="12.75" customHeight="1" x14ac:dyDescent="0.2">
      <c r="A626" s="623"/>
      <c r="B626" s="700" t="s">
        <v>625</v>
      </c>
      <c r="C626" s="700"/>
      <c r="D626" s="700"/>
      <c r="E626" s="700"/>
      <c r="F626" s="700"/>
      <c r="G626" s="700"/>
      <c r="H626" s="700"/>
      <c r="I626" s="624">
        <v>1</v>
      </c>
    </row>
    <row r="627" spans="1:9" s="614" customFormat="1" ht="12.75" customHeight="1" x14ac:dyDescent="0.2">
      <c r="A627" s="623"/>
      <c r="B627" s="700" t="s">
        <v>891</v>
      </c>
      <c r="C627" s="700"/>
      <c r="D627" s="700"/>
      <c r="E627" s="700"/>
      <c r="F627" s="700"/>
      <c r="G627" s="700"/>
      <c r="H627" s="700"/>
      <c r="I627" s="624">
        <v>1</v>
      </c>
    </row>
    <row r="628" spans="1:9" s="614" customFormat="1" ht="12.75" x14ac:dyDescent="0.2">
      <c r="A628" s="623"/>
      <c r="B628" s="700" t="s">
        <v>892</v>
      </c>
      <c r="C628" s="700"/>
      <c r="D628" s="700"/>
      <c r="E628" s="700"/>
      <c r="F628" s="700"/>
      <c r="G628" s="700"/>
      <c r="H628" s="700"/>
      <c r="I628" s="624">
        <v>1</v>
      </c>
    </row>
    <row r="629" spans="1:9" s="614" customFormat="1" ht="12.75" customHeight="1" x14ac:dyDescent="0.2">
      <c r="A629" s="623"/>
      <c r="B629" s="700" t="s">
        <v>893</v>
      </c>
      <c r="C629" s="700"/>
      <c r="D629" s="700"/>
      <c r="E629" s="700"/>
      <c r="F629" s="700"/>
      <c r="G629" s="700"/>
      <c r="H629" s="700"/>
      <c r="I629" s="624">
        <v>1</v>
      </c>
    </row>
    <row r="630" spans="1:9" s="614" customFormat="1" ht="25.5" customHeight="1" x14ac:dyDescent="0.2">
      <c r="A630" s="623"/>
      <c r="B630" s="700" t="s">
        <v>894</v>
      </c>
      <c r="C630" s="700"/>
      <c r="D630" s="700"/>
      <c r="E630" s="700"/>
      <c r="F630" s="700"/>
      <c r="G630" s="700"/>
      <c r="H630" s="700"/>
      <c r="I630" s="624" t="s">
        <v>490</v>
      </c>
    </row>
    <row r="631" spans="1:9" s="614" customFormat="1" ht="12.75" x14ac:dyDescent="0.2">
      <c r="A631" s="623"/>
      <c r="B631" s="700"/>
      <c r="C631" s="700"/>
      <c r="D631" s="700"/>
      <c r="E631" s="700"/>
      <c r="F631" s="700"/>
      <c r="G631" s="700"/>
      <c r="H631" s="700"/>
      <c r="I631" s="624">
        <v>1</v>
      </c>
    </row>
    <row r="632" spans="1:9" s="614" customFormat="1" ht="12.75" x14ac:dyDescent="0.2">
      <c r="A632" s="623"/>
      <c r="B632" s="703"/>
      <c r="C632" s="703"/>
      <c r="D632" s="703"/>
      <c r="E632" s="703"/>
      <c r="F632" s="703"/>
      <c r="H632" s="624"/>
      <c r="I632" s="624">
        <v>1</v>
      </c>
    </row>
    <row r="633" spans="1:9" s="621" customFormat="1" ht="12.75" x14ac:dyDescent="0.2">
      <c r="A633" s="619"/>
      <c r="B633" s="705" t="s">
        <v>849</v>
      </c>
      <c r="C633" s="705"/>
      <c r="D633" s="705"/>
      <c r="E633" s="705"/>
      <c r="F633" s="705"/>
      <c r="H633" s="629"/>
      <c r="I633" s="629">
        <v>1</v>
      </c>
    </row>
    <row r="634" spans="1:9" s="632" customFormat="1" ht="12.75" x14ac:dyDescent="0.2">
      <c r="A634" s="623"/>
      <c r="B634" s="631"/>
      <c r="C634" s="631"/>
      <c r="D634" s="631"/>
      <c r="E634" s="631"/>
      <c r="F634" s="631"/>
      <c r="H634" s="624"/>
      <c r="I634" s="624">
        <v>1</v>
      </c>
    </row>
    <row r="635" spans="1:9" s="632" customFormat="1" ht="12.75" customHeight="1" x14ac:dyDescent="0.2">
      <c r="A635" s="623"/>
      <c r="B635" s="700" t="s">
        <v>725</v>
      </c>
      <c r="C635" s="700"/>
      <c r="D635" s="700"/>
      <c r="E635" s="700"/>
      <c r="F635" s="700"/>
      <c r="G635" s="700"/>
      <c r="H635" s="700"/>
      <c r="I635" s="624">
        <v>1</v>
      </c>
    </row>
    <row r="636" spans="1:9" s="614" customFormat="1" ht="12.75" x14ac:dyDescent="0.2">
      <c r="A636" s="623"/>
      <c r="B636" s="700"/>
      <c r="C636" s="700"/>
      <c r="D636" s="700"/>
      <c r="E636" s="700"/>
      <c r="F636" s="700"/>
      <c r="G636" s="700"/>
      <c r="H636" s="700"/>
      <c r="I636" s="624">
        <v>1</v>
      </c>
    </row>
    <row r="637" spans="1:9" s="614" customFormat="1" ht="51" customHeight="1" x14ac:dyDescent="0.2">
      <c r="A637" s="623"/>
      <c r="B637" s="700" t="s">
        <v>895</v>
      </c>
      <c r="C637" s="700"/>
      <c r="D637" s="700"/>
      <c r="E637" s="700"/>
      <c r="F637" s="700"/>
      <c r="G637" s="700"/>
      <c r="H637" s="700"/>
      <c r="I637" s="624" t="s">
        <v>483</v>
      </c>
    </row>
    <row r="638" spans="1:9" s="614" customFormat="1" ht="12.75" x14ac:dyDescent="0.2">
      <c r="A638" s="623"/>
      <c r="B638" s="700"/>
      <c r="C638" s="700"/>
      <c r="D638" s="700"/>
      <c r="E638" s="700"/>
      <c r="F638" s="700"/>
      <c r="G638" s="700"/>
      <c r="H638" s="700"/>
      <c r="I638" s="624">
        <v>1</v>
      </c>
    </row>
    <row r="639" spans="1:9" s="614" customFormat="1" ht="51" customHeight="1" x14ac:dyDescent="0.2">
      <c r="A639" s="623"/>
      <c r="B639" s="700" t="s">
        <v>784</v>
      </c>
      <c r="C639" s="700"/>
      <c r="D639" s="700"/>
      <c r="E639" s="700"/>
      <c r="F639" s="700"/>
      <c r="G639" s="700"/>
      <c r="H639" s="700"/>
      <c r="I639" s="624" t="s">
        <v>483</v>
      </c>
    </row>
    <row r="640" spans="1:9" s="614" customFormat="1" ht="12.75" x14ac:dyDescent="0.2">
      <c r="A640" s="623"/>
      <c r="B640" s="700"/>
      <c r="C640" s="700"/>
      <c r="D640" s="700"/>
      <c r="E640" s="700"/>
      <c r="F640" s="700"/>
      <c r="G640" s="700"/>
      <c r="H640" s="700"/>
      <c r="I640" s="624">
        <v>1</v>
      </c>
    </row>
    <row r="641" spans="1:9" s="614" customFormat="1" ht="12.75" x14ac:dyDescent="0.2">
      <c r="A641" s="623"/>
      <c r="B641" s="703"/>
      <c r="C641" s="703"/>
      <c r="D641" s="703"/>
      <c r="E641" s="703"/>
      <c r="F641" s="703"/>
      <c r="H641" s="624"/>
      <c r="I641" s="624">
        <v>1</v>
      </c>
    </row>
    <row r="642" spans="1:9" s="621" customFormat="1" ht="12.75" x14ac:dyDescent="0.2">
      <c r="A642" s="619"/>
      <c r="B642" s="705" t="s">
        <v>403</v>
      </c>
      <c r="C642" s="705"/>
      <c r="D642" s="705"/>
      <c r="E642" s="705"/>
      <c r="F642" s="705"/>
      <c r="H642" s="629"/>
      <c r="I642" s="629">
        <v>1</v>
      </c>
    </row>
    <row r="643" spans="1:9" s="632" customFormat="1" ht="12.75" x14ac:dyDescent="0.2">
      <c r="A643" s="623"/>
      <c r="B643" s="707"/>
      <c r="C643" s="707"/>
      <c r="D643" s="707"/>
      <c r="E643" s="707"/>
      <c r="F643" s="707"/>
      <c r="H643" s="624"/>
      <c r="I643" s="624">
        <v>1</v>
      </c>
    </row>
    <row r="644" spans="1:9" s="621" customFormat="1" ht="12.75" x14ac:dyDescent="0.2">
      <c r="A644" s="619"/>
      <c r="B644" s="705" t="s">
        <v>575</v>
      </c>
      <c r="C644" s="705"/>
      <c r="D644" s="705"/>
      <c r="E644" s="705"/>
      <c r="F644" s="705"/>
      <c r="H644" s="629"/>
      <c r="I644" s="629">
        <v>1</v>
      </c>
    </row>
    <row r="645" spans="1:9" s="632" customFormat="1" ht="12.75" x14ac:dyDescent="0.2">
      <c r="A645" s="623"/>
      <c r="B645" s="703"/>
      <c r="C645" s="703"/>
      <c r="D645" s="703"/>
      <c r="E645" s="703"/>
      <c r="F645" s="703"/>
      <c r="H645" s="624"/>
      <c r="I645" s="624">
        <v>1</v>
      </c>
    </row>
    <row r="646" spans="1:9" s="614" customFormat="1" ht="12.75" customHeight="1" x14ac:dyDescent="0.2">
      <c r="A646" s="623"/>
      <c r="B646" s="700" t="s">
        <v>725</v>
      </c>
      <c r="C646" s="700"/>
      <c r="D646" s="700"/>
      <c r="E646" s="700"/>
      <c r="F646" s="700"/>
      <c r="G646" s="700"/>
      <c r="H646" s="700"/>
      <c r="I646" s="624">
        <v>1</v>
      </c>
    </row>
    <row r="647" spans="1:9" s="614" customFormat="1" ht="25.5" customHeight="1" x14ac:dyDescent="0.2">
      <c r="A647" s="623"/>
      <c r="B647" s="700" t="s">
        <v>822</v>
      </c>
      <c r="C647" s="700"/>
      <c r="D647" s="700"/>
      <c r="E647" s="700"/>
      <c r="F647" s="700"/>
      <c r="G647" s="700"/>
      <c r="H647" s="700"/>
      <c r="I647" s="624" t="s">
        <v>490</v>
      </c>
    </row>
    <row r="648" spans="1:9" s="614" customFormat="1" ht="12.75" customHeight="1" x14ac:dyDescent="0.2">
      <c r="A648" s="623"/>
      <c r="B648" s="700" t="s">
        <v>823</v>
      </c>
      <c r="C648" s="700"/>
      <c r="D648" s="700"/>
      <c r="E648" s="700"/>
      <c r="F648" s="700"/>
      <c r="G648" s="700"/>
      <c r="H648" s="700"/>
      <c r="I648" s="624">
        <v>1</v>
      </c>
    </row>
    <row r="649" spans="1:9" s="614" customFormat="1" ht="12.75" customHeight="1" x14ac:dyDescent="0.2">
      <c r="A649" s="623"/>
      <c r="B649" s="700" t="s">
        <v>824</v>
      </c>
      <c r="C649" s="700"/>
      <c r="D649" s="700"/>
      <c r="E649" s="700"/>
      <c r="F649" s="700"/>
      <c r="G649" s="700"/>
      <c r="H649" s="700"/>
      <c r="I649" s="624">
        <v>1</v>
      </c>
    </row>
    <row r="650" spans="1:9" s="614" customFormat="1" ht="12.75" customHeight="1" x14ac:dyDescent="0.2">
      <c r="A650" s="623"/>
      <c r="B650" s="700" t="s">
        <v>825</v>
      </c>
      <c r="C650" s="700"/>
      <c r="D650" s="700"/>
      <c r="E650" s="700"/>
      <c r="F650" s="700"/>
      <c r="G650" s="700"/>
      <c r="H650" s="700"/>
      <c r="I650" s="624">
        <v>1</v>
      </c>
    </row>
    <row r="651" spans="1:9" s="614" customFormat="1" ht="12.75" customHeight="1" x14ac:dyDescent="0.2">
      <c r="A651" s="623"/>
      <c r="B651" s="700" t="s">
        <v>826</v>
      </c>
      <c r="C651" s="700"/>
      <c r="D651" s="700"/>
      <c r="E651" s="700"/>
      <c r="F651" s="700"/>
      <c r="G651" s="700"/>
      <c r="H651" s="700"/>
      <c r="I651" s="624">
        <v>1</v>
      </c>
    </row>
    <row r="652" spans="1:9" s="614" customFormat="1" ht="12.75" customHeight="1" x14ac:dyDescent="0.2">
      <c r="A652" s="623"/>
      <c r="B652" s="700" t="s">
        <v>827</v>
      </c>
      <c r="C652" s="700"/>
      <c r="D652" s="700"/>
      <c r="E652" s="700"/>
      <c r="F652" s="700"/>
      <c r="G652" s="700"/>
      <c r="H652" s="700"/>
      <c r="I652" s="624">
        <v>1</v>
      </c>
    </row>
    <row r="653" spans="1:9" s="614" customFormat="1" ht="12.75" x14ac:dyDescent="0.2">
      <c r="A653" s="623"/>
      <c r="B653" s="700" t="s">
        <v>828</v>
      </c>
      <c r="C653" s="700"/>
      <c r="D653" s="700"/>
      <c r="E653" s="700"/>
      <c r="F653" s="700"/>
      <c r="G653" s="700"/>
      <c r="H653" s="700"/>
      <c r="I653" s="624">
        <v>1</v>
      </c>
    </row>
    <row r="654" spans="1:9" s="614" customFormat="1" ht="76.5" customHeight="1" x14ac:dyDescent="0.2">
      <c r="A654" s="623"/>
      <c r="B654" s="700" t="s">
        <v>896</v>
      </c>
      <c r="C654" s="700"/>
      <c r="D654" s="700"/>
      <c r="E654" s="700"/>
      <c r="F654" s="700"/>
      <c r="G654" s="700"/>
      <c r="H654" s="700"/>
      <c r="I654" s="624" t="s">
        <v>595</v>
      </c>
    </row>
    <row r="655" spans="1:9" s="614" customFormat="1" ht="12.75" customHeight="1" x14ac:dyDescent="0.2">
      <c r="A655" s="623"/>
      <c r="B655" s="700" t="s">
        <v>691</v>
      </c>
      <c r="C655" s="700"/>
      <c r="D655" s="700"/>
      <c r="E655" s="700"/>
      <c r="F655" s="700"/>
      <c r="G655" s="700"/>
      <c r="H655" s="700"/>
      <c r="I655" s="624">
        <v>1</v>
      </c>
    </row>
    <row r="656" spans="1:9" s="614" customFormat="1" ht="12.75" customHeight="1" x14ac:dyDescent="0.2">
      <c r="A656" s="623"/>
      <c r="B656" s="700" t="s">
        <v>830</v>
      </c>
      <c r="C656" s="700"/>
      <c r="D656" s="700"/>
      <c r="E656" s="700"/>
      <c r="F656" s="700"/>
      <c r="G656" s="700"/>
      <c r="H656" s="700"/>
      <c r="I656" s="624">
        <v>1</v>
      </c>
    </row>
    <row r="657" spans="1:9" s="614" customFormat="1" ht="12.75" customHeight="1" x14ac:dyDescent="0.2">
      <c r="A657" s="623"/>
      <c r="B657" s="700" t="s">
        <v>831</v>
      </c>
      <c r="C657" s="700"/>
      <c r="D657" s="700"/>
      <c r="E657" s="700"/>
      <c r="F657" s="700"/>
      <c r="G657" s="700"/>
      <c r="H657" s="700"/>
      <c r="I657" s="624">
        <v>1</v>
      </c>
    </row>
    <row r="658" spans="1:9" s="614" customFormat="1" ht="12.75" customHeight="1" x14ac:dyDescent="0.2">
      <c r="A658" s="623"/>
      <c r="B658" s="700" t="s">
        <v>832</v>
      </c>
      <c r="C658" s="700"/>
      <c r="D658" s="700"/>
      <c r="E658" s="700"/>
      <c r="F658" s="700"/>
      <c r="G658" s="700"/>
      <c r="H658" s="700"/>
      <c r="I658" s="624">
        <v>1</v>
      </c>
    </row>
    <row r="659" spans="1:9" s="614" customFormat="1" ht="12.75" customHeight="1" x14ac:dyDescent="0.2">
      <c r="A659" s="623"/>
      <c r="B659" s="700" t="s">
        <v>833</v>
      </c>
      <c r="C659" s="700"/>
      <c r="D659" s="700"/>
      <c r="E659" s="700"/>
      <c r="F659" s="700"/>
      <c r="G659" s="700"/>
      <c r="H659" s="700"/>
      <c r="I659" s="624">
        <v>1</v>
      </c>
    </row>
    <row r="660" spans="1:9" s="614" customFormat="1" ht="12.75" customHeight="1" x14ac:dyDescent="0.2">
      <c r="A660" s="623"/>
      <c r="B660" s="700" t="s">
        <v>834</v>
      </c>
      <c r="C660" s="700"/>
      <c r="D660" s="700"/>
      <c r="E660" s="700"/>
      <c r="F660" s="700"/>
      <c r="G660" s="700"/>
      <c r="H660" s="700"/>
      <c r="I660" s="624">
        <v>1</v>
      </c>
    </row>
    <row r="661" spans="1:9" s="614" customFormat="1" ht="12.75" customHeight="1" x14ac:dyDescent="0.2">
      <c r="A661" s="623"/>
      <c r="B661" s="700" t="s">
        <v>835</v>
      </c>
      <c r="C661" s="700"/>
      <c r="D661" s="700"/>
      <c r="E661" s="700"/>
      <c r="F661" s="700"/>
      <c r="G661" s="700"/>
      <c r="H661" s="700"/>
      <c r="I661" s="624">
        <v>1</v>
      </c>
    </row>
    <row r="662" spans="1:9" s="614" customFormat="1" ht="12.75" customHeight="1" x14ac:dyDescent="0.2">
      <c r="A662" s="623"/>
      <c r="B662" s="700" t="s">
        <v>694</v>
      </c>
      <c r="C662" s="700"/>
      <c r="D662" s="700"/>
      <c r="E662" s="700"/>
      <c r="F662" s="700"/>
      <c r="G662" s="700"/>
      <c r="H662" s="700"/>
      <c r="I662" s="624">
        <v>1</v>
      </c>
    </row>
    <row r="663" spans="1:9" s="614" customFormat="1" ht="12.75" customHeight="1" x14ac:dyDescent="0.2">
      <c r="A663" s="623"/>
      <c r="B663" s="700" t="s">
        <v>836</v>
      </c>
      <c r="C663" s="700"/>
      <c r="D663" s="700"/>
      <c r="E663" s="700"/>
      <c r="F663" s="700"/>
      <c r="G663" s="700"/>
      <c r="H663" s="700"/>
      <c r="I663" s="624">
        <v>1</v>
      </c>
    </row>
    <row r="664" spans="1:9" s="614" customFormat="1" ht="12.75" customHeight="1" x14ac:dyDescent="0.2">
      <c r="A664" s="623"/>
      <c r="B664" s="700" t="s">
        <v>837</v>
      </c>
      <c r="C664" s="700"/>
      <c r="D664" s="700"/>
      <c r="E664" s="700"/>
      <c r="F664" s="700"/>
      <c r="G664" s="700"/>
      <c r="H664" s="700"/>
      <c r="I664" s="624">
        <v>1</v>
      </c>
    </row>
    <row r="665" spans="1:9" s="614" customFormat="1" ht="12.75" customHeight="1" x14ac:dyDescent="0.2">
      <c r="A665" s="623"/>
      <c r="B665" s="700" t="s">
        <v>838</v>
      </c>
      <c r="C665" s="700"/>
      <c r="D665" s="700"/>
      <c r="E665" s="700"/>
      <c r="F665" s="700"/>
      <c r="G665" s="700"/>
      <c r="H665" s="700"/>
      <c r="I665" s="624">
        <v>1</v>
      </c>
    </row>
    <row r="666" spans="1:9" s="614" customFormat="1" ht="12.75" customHeight="1" x14ac:dyDescent="0.2">
      <c r="A666" s="623"/>
      <c r="B666" s="700" t="s">
        <v>897</v>
      </c>
      <c r="C666" s="700"/>
      <c r="D666" s="700"/>
      <c r="E666" s="700"/>
      <c r="F666" s="700"/>
      <c r="G666" s="700"/>
      <c r="H666" s="700"/>
      <c r="I666" s="624">
        <v>1</v>
      </c>
    </row>
    <row r="667" spans="1:9" s="42" customFormat="1" ht="12.75" customHeight="1" x14ac:dyDescent="0.25">
      <c r="A667" s="116"/>
      <c r="B667" s="700"/>
      <c r="C667" s="700"/>
      <c r="D667" s="700"/>
      <c r="E667" s="700"/>
      <c r="F667" s="700"/>
      <c r="G667" s="700"/>
      <c r="H667" s="700"/>
      <c r="I667" s="54"/>
    </row>
    <row r="668" spans="1:9" ht="12.75" x14ac:dyDescent="0.2">
      <c r="A668" s="116"/>
      <c r="B668" s="700"/>
      <c r="C668" s="700"/>
      <c r="D668" s="700"/>
      <c r="E668" s="700"/>
      <c r="F668" s="700"/>
      <c r="G668" s="700"/>
      <c r="H668" s="700"/>
      <c r="I668" s="54"/>
    </row>
    <row r="669" spans="1:9" ht="12.75" x14ac:dyDescent="0.2">
      <c r="A669" s="116"/>
      <c r="B669" s="116"/>
      <c r="C669" s="116"/>
      <c r="D669" s="116"/>
      <c r="E669" s="116"/>
      <c r="F669" s="419"/>
      <c r="G669" s="420"/>
      <c r="H669" s="54"/>
      <c r="I669" s="54"/>
    </row>
    <row r="670" spans="1:9" ht="12.75" x14ac:dyDescent="0.2">
      <c r="A670" s="116"/>
      <c r="B670" s="116"/>
      <c r="C670" s="116"/>
      <c r="D670" s="116"/>
      <c r="E670" s="116"/>
      <c r="F670" s="419"/>
      <c r="G670" s="420"/>
      <c r="H670" s="54"/>
      <c r="I670" s="54"/>
    </row>
    <row r="671" spans="1:9" ht="12.75" x14ac:dyDescent="0.2">
      <c r="A671" s="116"/>
      <c r="B671" s="116"/>
      <c r="C671" s="116"/>
      <c r="D671" s="116"/>
      <c r="E671" s="116"/>
      <c r="F671" s="419"/>
      <c r="G671" s="420"/>
      <c r="H671" s="54"/>
      <c r="I671" s="54"/>
    </row>
    <row r="672" spans="1:9" ht="12.75" x14ac:dyDescent="0.2">
      <c r="A672" s="116"/>
      <c r="B672" s="116"/>
      <c r="C672" s="116"/>
      <c r="D672" s="116"/>
      <c r="E672" s="116"/>
      <c r="F672" s="419"/>
      <c r="G672" s="420"/>
      <c r="H672" s="54"/>
      <c r="I672" s="54"/>
    </row>
    <row r="673" spans="1:9" ht="12.75" x14ac:dyDescent="0.2">
      <c r="A673" s="116"/>
      <c r="B673" s="116"/>
      <c r="C673" s="116"/>
      <c r="D673" s="116"/>
      <c r="E673" s="116"/>
      <c r="F673" s="419"/>
      <c r="G673" s="420"/>
      <c r="H673" s="54"/>
      <c r="I673" s="54"/>
    </row>
    <row r="674" spans="1:9" ht="12.75" x14ac:dyDescent="0.2">
      <c r="A674" s="116"/>
      <c r="B674" s="116"/>
      <c r="C674" s="116"/>
      <c r="D674" s="116"/>
      <c r="E674" s="116"/>
      <c r="F674" s="419"/>
      <c r="G674" s="420"/>
      <c r="H674" s="54"/>
      <c r="I674" s="54"/>
    </row>
    <row r="675" spans="1:9" ht="12.75" x14ac:dyDescent="0.2">
      <c r="A675" s="116"/>
      <c r="B675" s="116"/>
      <c r="C675" s="116"/>
      <c r="D675" s="116"/>
      <c r="E675" s="116"/>
      <c r="F675" s="419"/>
      <c r="G675" s="420"/>
      <c r="H675" s="54"/>
      <c r="I675" s="54"/>
    </row>
    <row r="676" spans="1:9" ht="12.75" x14ac:dyDescent="0.2">
      <c r="A676" s="116"/>
      <c r="B676" s="116"/>
      <c r="C676" s="116"/>
      <c r="D676" s="116"/>
      <c r="E676" s="116"/>
      <c r="F676" s="419"/>
      <c r="G676" s="420"/>
      <c r="H676" s="54"/>
      <c r="I676" s="54"/>
    </row>
    <row r="677" spans="1:9" ht="12.75" x14ac:dyDescent="0.2">
      <c r="A677" s="116"/>
      <c r="B677" s="116"/>
      <c r="C677" s="116"/>
      <c r="D677" s="116"/>
      <c r="E677" s="116"/>
      <c r="F677" s="419"/>
      <c r="G677" s="420"/>
      <c r="H677" s="54"/>
      <c r="I677" s="54"/>
    </row>
    <row r="678" spans="1:9" ht="12.75" x14ac:dyDescent="0.2">
      <c r="A678" s="116"/>
      <c r="B678" s="116"/>
      <c r="C678" s="116"/>
      <c r="D678" s="116"/>
      <c r="E678" s="116"/>
      <c r="F678" s="419"/>
      <c r="G678" s="420"/>
      <c r="H678" s="54"/>
      <c r="I678" s="54"/>
    </row>
    <row r="679" spans="1:9" ht="12.75" x14ac:dyDescent="0.2">
      <c r="A679" s="442"/>
      <c r="B679" s="442"/>
      <c r="C679" s="442"/>
      <c r="D679" s="442"/>
      <c r="E679" s="442"/>
      <c r="F679" s="419"/>
      <c r="G679" s="48"/>
      <c r="H679" s="49"/>
      <c r="I679" s="49"/>
    </row>
  </sheetData>
  <mergeCells count="621">
    <mergeCell ref="B663:H663"/>
    <mergeCell ref="B664:H664"/>
    <mergeCell ref="B665:H665"/>
    <mergeCell ref="B666:H666"/>
    <mergeCell ref="B667:H667"/>
    <mergeCell ref="B658:H658"/>
    <mergeCell ref="B659:H659"/>
    <mergeCell ref="B660:H660"/>
    <mergeCell ref="B661:H661"/>
    <mergeCell ref="B662:H662"/>
    <mergeCell ref="B653:H653"/>
    <mergeCell ref="B654:H654"/>
    <mergeCell ref="B655:H655"/>
    <mergeCell ref="B656:H656"/>
    <mergeCell ref="B657:H657"/>
    <mergeCell ref="B648:H648"/>
    <mergeCell ref="B649:H649"/>
    <mergeCell ref="B650:H650"/>
    <mergeCell ref="B651:H651"/>
    <mergeCell ref="B652:H652"/>
    <mergeCell ref="B643:F643"/>
    <mergeCell ref="B644:F644"/>
    <mergeCell ref="B645:F645"/>
    <mergeCell ref="B646:H646"/>
    <mergeCell ref="B647:H647"/>
    <mergeCell ref="B638:H638"/>
    <mergeCell ref="B639:H639"/>
    <mergeCell ref="B640:H640"/>
    <mergeCell ref="B641:F641"/>
    <mergeCell ref="B642:F642"/>
    <mergeCell ref="B632:F632"/>
    <mergeCell ref="B633:F633"/>
    <mergeCell ref="B635:H635"/>
    <mergeCell ref="B636:H636"/>
    <mergeCell ref="B637:H637"/>
    <mergeCell ref="B627:H627"/>
    <mergeCell ref="B628:H628"/>
    <mergeCell ref="B629:H629"/>
    <mergeCell ref="B630:H630"/>
    <mergeCell ref="B631:H631"/>
    <mergeCell ref="B622:H622"/>
    <mergeCell ref="B623:H623"/>
    <mergeCell ref="B624:H624"/>
    <mergeCell ref="B625:H625"/>
    <mergeCell ref="B626:H626"/>
    <mergeCell ref="B617:H617"/>
    <mergeCell ref="B618:H618"/>
    <mergeCell ref="B619:H619"/>
    <mergeCell ref="B620:H620"/>
    <mergeCell ref="B621:H621"/>
    <mergeCell ref="B612:H612"/>
    <mergeCell ref="B613:H613"/>
    <mergeCell ref="B614:H614"/>
    <mergeCell ref="B615:H615"/>
    <mergeCell ref="B616:H616"/>
    <mergeCell ref="B607:H607"/>
    <mergeCell ref="B608:H608"/>
    <mergeCell ref="B609:H609"/>
    <mergeCell ref="B610:H610"/>
    <mergeCell ref="B611:H611"/>
    <mergeCell ref="B602:H602"/>
    <mergeCell ref="B603:H603"/>
    <mergeCell ref="B604:H604"/>
    <mergeCell ref="B605:H605"/>
    <mergeCell ref="B606:H606"/>
    <mergeCell ref="B597:H597"/>
    <mergeCell ref="B598:H598"/>
    <mergeCell ref="B599:H599"/>
    <mergeCell ref="B600:H600"/>
    <mergeCell ref="B601:H601"/>
    <mergeCell ref="B592:H592"/>
    <mergeCell ref="B593:H593"/>
    <mergeCell ref="B594:H594"/>
    <mergeCell ref="B595:H595"/>
    <mergeCell ref="B596:H596"/>
    <mergeCell ref="B587:H587"/>
    <mergeCell ref="B588:H588"/>
    <mergeCell ref="B589:H589"/>
    <mergeCell ref="B590:H590"/>
    <mergeCell ref="B591:H591"/>
    <mergeCell ref="B582:F582"/>
    <mergeCell ref="B583:F583"/>
    <mergeCell ref="B584:F584"/>
    <mergeCell ref="B585:H585"/>
    <mergeCell ref="B586:H586"/>
    <mergeCell ref="B577:F577"/>
    <mergeCell ref="B578:F578"/>
    <mergeCell ref="B579:H579"/>
    <mergeCell ref="B580:H580"/>
    <mergeCell ref="B581:H581"/>
    <mergeCell ref="B570:H570"/>
    <mergeCell ref="B571:H571"/>
    <mergeCell ref="B574:F574"/>
    <mergeCell ref="B575:F575"/>
    <mergeCell ref="B576:F576"/>
    <mergeCell ref="B565:H565"/>
    <mergeCell ref="B566:H566"/>
    <mergeCell ref="B567:H567"/>
    <mergeCell ref="B568:H568"/>
    <mergeCell ref="B569:H569"/>
    <mergeCell ref="B560:H560"/>
    <mergeCell ref="B561:F561"/>
    <mergeCell ref="B562:F562"/>
    <mergeCell ref="B563:H563"/>
    <mergeCell ref="B564:H564"/>
    <mergeCell ref="B555:H555"/>
    <mergeCell ref="B556:H556"/>
    <mergeCell ref="B557:H557"/>
    <mergeCell ref="B558:H558"/>
    <mergeCell ref="B559:H559"/>
    <mergeCell ref="B550:H550"/>
    <mergeCell ref="B551:H551"/>
    <mergeCell ref="B552:H552"/>
    <mergeCell ref="B553:H553"/>
    <mergeCell ref="B554:H554"/>
    <mergeCell ref="B545:H545"/>
    <mergeCell ref="B546:H546"/>
    <mergeCell ref="B547:H547"/>
    <mergeCell ref="B548:H548"/>
    <mergeCell ref="B549:H549"/>
    <mergeCell ref="B540:H540"/>
    <mergeCell ref="B541:H541"/>
    <mergeCell ref="B542:H542"/>
    <mergeCell ref="B543:H543"/>
    <mergeCell ref="B544:H544"/>
    <mergeCell ref="B535:F535"/>
    <mergeCell ref="B536:F536"/>
    <mergeCell ref="B537:F537"/>
    <mergeCell ref="B538:F538"/>
    <mergeCell ref="B539:H539"/>
    <mergeCell ref="B527:H527"/>
    <mergeCell ref="B528:H528"/>
    <mergeCell ref="B529:H529"/>
    <mergeCell ref="B532:F532"/>
    <mergeCell ref="B533:F533"/>
    <mergeCell ref="B522:H522"/>
    <mergeCell ref="B523:H523"/>
    <mergeCell ref="B524:H524"/>
    <mergeCell ref="B525:H525"/>
    <mergeCell ref="B526:H526"/>
    <mergeCell ref="B517:H517"/>
    <mergeCell ref="B518:H518"/>
    <mergeCell ref="B519:H519"/>
    <mergeCell ref="B520:H520"/>
    <mergeCell ref="B521:H521"/>
    <mergeCell ref="B512:H512"/>
    <mergeCell ref="B513:H513"/>
    <mergeCell ref="B514:H514"/>
    <mergeCell ref="B515:H515"/>
    <mergeCell ref="B516:H516"/>
    <mergeCell ref="B507:H507"/>
    <mergeCell ref="B508:H508"/>
    <mergeCell ref="B509:H509"/>
    <mergeCell ref="B510:H510"/>
    <mergeCell ref="B511:H511"/>
    <mergeCell ref="B502:H502"/>
    <mergeCell ref="B503:H503"/>
    <mergeCell ref="B504:H504"/>
    <mergeCell ref="B505:H505"/>
    <mergeCell ref="B506:H506"/>
    <mergeCell ref="B497:H497"/>
    <mergeCell ref="B498:H498"/>
    <mergeCell ref="B499:H499"/>
    <mergeCell ref="B500:H500"/>
    <mergeCell ref="B501:H501"/>
    <mergeCell ref="B489:H489"/>
    <mergeCell ref="B492:F492"/>
    <mergeCell ref="B493:F493"/>
    <mergeCell ref="B494:F494"/>
    <mergeCell ref="B495:F495"/>
    <mergeCell ref="B484:H484"/>
    <mergeCell ref="B485:H485"/>
    <mergeCell ref="B486:H486"/>
    <mergeCell ref="B487:H487"/>
    <mergeCell ref="B488:H488"/>
    <mergeCell ref="B479:H479"/>
    <mergeCell ref="B480:H480"/>
    <mergeCell ref="B481:H481"/>
    <mergeCell ref="B482:H482"/>
    <mergeCell ref="B483:H483"/>
    <mergeCell ref="B474:H474"/>
    <mergeCell ref="B475:H475"/>
    <mergeCell ref="B476:H476"/>
    <mergeCell ref="B477:H477"/>
    <mergeCell ref="B478:H478"/>
    <mergeCell ref="B469:H469"/>
    <mergeCell ref="B470:H470"/>
    <mergeCell ref="B471:H471"/>
    <mergeCell ref="B472:H472"/>
    <mergeCell ref="B473:H473"/>
    <mergeCell ref="B463:H463"/>
    <mergeCell ref="B465:F465"/>
    <mergeCell ref="B466:F466"/>
    <mergeCell ref="B467:F467"/>
    <mergeCell ref="B468:H468"/>
    <mergeCell ref="B458:H458"/>
    <mergeCell ref="B459:H459"/>
    <mergeCell ref="B460:H460"/>
    <mergeCell ref="B461:H461"/>
    <mergeCell ref="B462:H462"/>
    <mergeCell ref="B453:H453"/>
    <mergeCell ref="B454:H454"/>
    <mergeCell ref="B455:H455"/>
    <mergeCell ref="B456:H456"/>
    <mergeCell ref="B457:H457"/>
    <mergeCell ref="B448:H448"/>
    <mergeCell ref="B449:H449"/>
    <mergeCell ref="B450:H450"/>
    <mergeCell ref="B451:H451"/>
    <mergeCell ref="B452:H452"/>
    <mergeCell ref="B443:H443"/>
    <mergeCell ref="B444:H444"/>
    <mergeCell ref="B445:H445"/>
    <mergeCell ref="B446:H446"/>
    <mergeCell ref="B447:H447"/>
    <mergeCell ref="B438:F438"/>
    <mergeCell ref="B439:F439"/>
    <mergeCell ref="B440:H440"/>
    <mergeCell ref="B441:H441"/>
    <mergeCell ref="B442:H442"/>
    <mergeCell ref="B433:H433"/>
    <mergeCell ref="B434:H434"/>
    <mergeCell ref="B435:H435"/>
    <mergeCell ref="B436:H436"/>
    <mergeCell ref="B437:H437"/>
    <mergeCell ref="B428:H428"/>
    <mergeCell ref="B429:H429"/>
    <mergeCell ref="B430:H430"/>
    <mergeCell ref="B431:H431"/>
    <mergeCell ref="B432:H432"/>
    <mergeCell ref="B423:H423"/>
    <mergeCell ref="B424:H424"/>
    <mergeCell ref="B425:H425"/>
    <mergeCell ref="B426:H426"/>
    <mergeCell ref="B427:H427"/>
    <mergeCell ref="B418:H418"/>
    <mergeCell ref="B419:H419"/>
    <mergeCell ref="B420:H420"/>
    <mergeCell ref="B421:H421"/>
    <mergeCell ref="B422:H422"/>
    <mergeCell ref="B413:H413"/>
    <mergeCell ref="B414:H414"/>
    <mergeCell ref="B415:H415"/>
    <mergeCell ref="B416:H416"/>
    <mergeCell ref="B417:H417"/>
    <mergeCell ref="B408:H408"/>
    <mergeCell ref="B409:H409"/>
    <mergeCell ref="B410:H410"/>
    <mergeCell ref="B411:H411"/>
    <mergeCell ref="B412:H412"/>
    <mergeCell ref="B403:H403"/>
    <mergeCell ref="B404:H404"/>
    <mergeCell ref="B405:H405"/>
    <mergeCell ref="B406:H406"/>
    <mergeCell ref="B407:H407"/>
    <mergeCell ref="B398:H398"/>
    <mergeCell ref="B399:H399"/>
    <mergeCell ref="B400:H400"/>
    <mergeCell ref="B401:H401"/>
    <mergeCell ref="B402:H402"/>
    <mergeCell ref="B393:H393"/>
    <mergeCell ref="B394:H394"/>
    <mergeCell ref="B395:H395"/>
    <mergeCell ref="B396:H396"/>
    <mergeCell ref="B397:H397"/>
    <mergeCell ref="B388:F388"/>
    <mergeCell ref="B389:F389"/>
    <mergeCell ref="B390:F390"/>
    <mergeCell ref="B391:H391"/>
    <mergeCell ref="B392:H392"/>
    <mergeCell ref="B379:H379"/>
    <mergeCell ref="B380:H380"/>
    <mergeCell ref="B381:H381"/>
    <mergeCell ref="B382:H382"/>
    <mergeCell ref="B385:F385"/>
    <mergeCell ref="B373:H373"/>
    <mergeCell ref="B374:F374"/>
    <mergeCell ref="B375:F375"/>
    <mergeCell ref="B377:H377"/>
    <mergeCell ref="B378:H378"/>
    <mergeCell ref="B368:H368"/>
    <mergeCell ref="B369:H369"/>
    <mergeCell ref="B370:H370"/>
    <mergeCell ref="B371:H371"/>
    <mergeCell ref="B372:H372"/>
    <mergeCell ref="B362:H362"/>
    <mergeCell ref="B363:F363"/>
    <mergeCell ref="B364:F364"/>
    <mergeCell ref="B365:F365"/>
    <mergeCell ref="B366:F366"/>
    <mergeCell ref="B357:H357"/>
    <mergeCell ref="B358:H358"/>
    <mergeCell ref="B359:H359"/>
    <mergeCell ref="B360:H360"/>
    <mergeCell ref="B361:H361"/>
    <mergeCell ref="B352:H352"/>
    <mergeCell ref="B353:H353"/>
    <mergeCell ref="B354:H354"/>
    <mergeCell ref="B355:H355"/>
    <mergeCell ref="B356:H356"/>
    <mergeCell ref="B347:H347"/>
    <mergeCell ref="B348:H348"/>
    <mergeCell ref="B349:H349"/>
    <mergeCell ref="B350:H350"/>
    <mergeCell ref="B351:H351"/>
    <mergeCell ref="B342:H342"/>
    <mergeCell ref="B343:H343"/>
    <mergeCell ref="B344:H344"/>
    <mergeCell ref="B345:H345"/>
    <mergeCell ref="B346:H346"/>
    <mergeCell ref="B337:H337"/>
    <mergeCell ref="B338:H338"/>
    <mergeCell ref="B339:H339"/>
    <mergeCell ref="B340:H340"/>
    <mergeCell ref="B341:H341"/>
    <mergeCell ref="B332:H332"/>
    <mergeCell ref="B333:H333"/>
    <mergeCell ref="B334:H334"/>
    <mergeCell ref="B335:H335"/>
    <mergeCell ref="B336:H336"/>
    <mergeCell ref="B327:H327"/>
    <mergeCell ref="B328:H328"/>
    <mergeCell ref="B329:H329"/>
    <mergeCell ref="B330:H330"/>
    <mergeCell ref="B331:H331"/>
    <mergeCell ref="B322:H322"/>
    <mergeCell ref="B323:H323"/>
    <mergeCell ref="B324:H324"/>
    <mergeCell ref="B325:H325"/>
    <mergeCell ref="B326:H326"/>
    <mergeCell ref="B317:F317"/>
    <mergeCell ref="B318:F318"/>
    <mergeCell ref="B319:F319"/>
    <mergeCell ref="B320:H320"/>
    <mergeCell ref="B321:H321"/>
    <mergeCell ref="B312:H312"/>
    <mergeCell ref="B313:H313"/>
    <mergeCell ref="B314:H314"/>
    <mergeCell ref="B315:H315"/>
    <mergeCell ref="B316:F316"/>
    <mergeCell ref="B307:H307"/>
    <mergeCell ref="B308:H308"/>
    <mergeCell ref="B309:H309"/>
    <mergeCell ref="B310:H310"/>
    <mergeCell ref="B311:H311"/>
    <mergeCell ref="B302:H302"/>
    <mergeCell ref="B303:H303"/>
    <mergeCell ref="B304:H304"/>
    <mergeCell ref="B305:H305"/>
    <mergeCell ref="B306:H306"/>
    <mergeCell ref="B297:H297"/>
    <mergeCell ref="B298:H298"/>
    <mergeCell ref="B299:H299"/>
    <mergeCell ref="B300:H300"/>
    <mergeCell ref="B301:H301"/>
    <mergeCell ref="B292:H292"/>
    <mergeCell ref="B293:H293"/>
    <mergeCell ref="B294:H294"/>
    <mergeCell ref="B295:H295"/>
    <mergeCell ref="B296:H296"/>
    <mergeCell ref="B287:H287"/>
    <mergeCell ref="B288:H288"/>
    <mergeCell ref="B289:H289"/>
    <mergeCell ref="B290:H290"/>
    <mergeCell ref="B291:H291"/>
    <mergeCell ref="B282:H282"/>
    <mergeCell ref="B283:H283"/>
    <mergeCell ref="B284:H284"/>
    <mergeCell ref="B285:H285"/>
    <mergeCell ref="B286:H286"/>
    <mergeCell ref="B277:H277"/>
    <mergeCell ref="B278:H278"/>
    <mergeCell ref="B279:H279"/>
    <mergeCell ref="B280:H280"/>
    <mergeCell ref="B281:H281"/>
    <mergeCell ref="B272:H272"/>
    <mergeCell ref="B273:H273"/>
    <mergeCell ref="B274:H274"/>
    <mergeCell ref="B275:H275"/>
    <mergeCell ref="B276:H276"/>
    <mergeCell ref="B267:H267"/>
    <mergeCell ref="B268:H268"/>
    <mergeCell ref="B269:H269"/>
    <mergeCell ref="B270:H270"/>
    <mergeCell ref="B271:H271"/>
    <mergeCell ref="B262:H262"/>
    <mergeCell ref="B263:H263"/>
    <mergeCell ref="B264:H264"/>
    <mergeCell ref="B265:H265"/>
    <mergeCell ref="B266:H266"/>
    <mergeCell ref="B257:H257"/>
    <mergeCell ref="B258:H258"/>
    <mergeCell ref="B259:H259"/>
    <mergeCell ref="B260:H260"/>
    <mergeCell ref="B261:H261"/>
    <mergeCell ref="B252:H252"/>
    <mergeCell ref="B253:H253"/>
    <mergeCell ref="B254:H254"/>
    <mergeCell ref="B255:H255"/>
    <mergeCell ref="B256:H256"/>
    <mergeCell ref="B247:F247"/>
    <mergeCell ref="B248:F248"/>
    <mergeCell ref="B249:F249"/>
    <mergeCell ref="B250:F250"/>
    <mergeCell ref="B251:H251"/>
    <mergeCell ref="B242:H242"/>
    <mergeCell ref="B243:H243"/>
    <mergeCell ref="B244:H244"/>
    <mergeCell ref="B245:F245"/>
    <mergeCell ref="B246:F246"/>
    <mergeCell ref="B237:H237"/>
    <mergeCell ref="B238:H238"/>
    <mergeCell ref="B239:H239"/>
    <mergeCell ref="B240:H240"/>
    <mergeCell ref="B241:H241"/>
    <mergeCell ref="B232:H232"/>
    <mergeCell ref="B233:H233"/>
    <mergeCell ref="B234:H234"/>
    <mergeCell ref="B235:H235"/>
    <mergeCell ref="B236:H236"/>
    <mergeCell ref="B226:H226"/>
    <mergeCell ref="B227:H227"/>
    <mergeCell ref="B228:F228"/>
    <mergeCell ref="B229:F229"/>
    <mergeCell ref="B230:F230"/>
    <mergeCell ref="B220:H220"/>
    <mergeCell ref="B221:H221"/>
    <mergeCell ref="B222:H222"/>
    <mergeCell ref="B223:F223"/>
    <mergeCell ref="B224:F224"/>
    <mergeCell ref="B214:H214"/>
    <mergeCell ref="B215:F215"/>
    <mergeCell ref="B216:F216"/>
    <mergeCell ref="B218:H218"/>
    <mergeCell ref="B219:H219"/>
    <mergeCell ref="B208:F208"/>
    <mergeCell ref="B209:F209"/>
    <mergeCell ref="B210:F210"/>
    <mergeCell ref="B211:F211"/>
    <mergeCell ref="B213:H213"/>
    <mergeCell ref="B202:H202"/>
    <mergeCell ref="B203:H203"/>
    <mergeCell ref="B204:F204"/>
    <mergeCell ref="B205:F205"/>
    <mergeCell ref="B207:H207"/>
    <mergeCell ref="B196:H196"/>
    <mergeCell ref="B197:F197"/>
    <mergeCell ref="B198:F198"/>
    <mergeCell ref="B200:H200"/>
    <mergeCell ref="B201:H201"/>
    <mergeCell ref="B190:H190"/>
    <mergeCell ref="B191:H191"/>
    <mergeCell ref="B192:H192"/>
    <mergeCell ref="B193:F193"/>
    <mergeCell ref="B194:F194"/>
    <mergeCell ref="B185:H185"/>
    <mergeCell ref="B186:H186"/>
    <mergeCell ref="B187:H187"/>
    <mergeCell ref="B188:H188"/>
    <mergeCell ref="B189:H189"/>
    <mergeCell ref="B180:H180"/>
    <mergeCell ref="B181:H181"/>
    <mergeCell ref="B182:H182"/>
    <mergeCell ref="B183:H183"/>
    <mergeCell ref="B184:H184"/>
    <mergeCell ref="B175:H175"/>
    <mergeCell ref="B176:H176"/>
    <mergeCell ref="B177:H177"/>
    <mergeCell ref="B178:H178"/>
    <mergeCell ref="B179:H179"/>
    <mergeCell ref="B170:H170"/>
    <mergeCell ref="B171:H171"/>
    <mergeCell ref="B172:H172"/>
    <mergeCell ref="B173:H173"/>
    <mergeCell ref="B174:H174"/>
    <mergeCell ref="B165:F165"/>
    <mergeCell ref="B166:H166"/>
    <mergeCell ref="B167:H167"/>
    <mergeCell ref="B168:H168"/>
    <mergeCell ref="B169:H169"/>
    <mergeCell ref="B159:F159"/>
    <mergeCell ref="B160:F160"/>
    <mergeCell ref="B161:F161"/>
    <mergeCell ref="B162:F162"/>
    <mergeCell ref="B164:F164"/>
    <mergeCell ref="B153:F153"/>
    <mergeCell ref="B155:H155"/>
    <mergeCell ref="B156:F156"/>
    <mergeCell ref="B157:F157"/>
    <mergeCell ref="B158:F158"/>
    <mergeCell ref="B148:H148"/>
    <mergeCell ref="B149:H149"/>
    <mergeCell ref="B150:H150"/>
    <mergeCell ref="B151:H151"/>
    <mergeCell ref="B152:F152"/>
    <mergeCell ref="B143:H143"/>
    <mergeCell ref="B144:H144"/>
    <mergeCell ref="B145:H145"/>
    <mergeCell ref="B146:H146"/>
    <mergeCell ref="B147:H147"/>
    <mergeCell ref="B138:H138"/>
    <mergeCell ref="B139:H139"/>
    <mergeCell ref="B140:H140"/>
    <mergeCell ref="B141:H141"/>
    <mergeCell ref="B142:H142"/>
    <mergeCell ref="B133:H133"/>
    <mergeCell ref="B134:H134"/>
    <mergeCell ref="B135:H135"/>
    <mergeCell ref="B136:H136"/>
    <mergeCell ref="B137:H137"/>
    <mergeCell ref="B127:F127"/>
    <mergeCell ref="B128:F128"/>
    <mergeCell ref="B130:H130"/>
    <mergeCell ref="B131:H131"/>
    <mergeCell ref="B132:H132"/>
    <mergeCell ref="B120:H120"/>
    <mergeCell ref="B121:H121"/>
    <mergeCell ref="B122:H122"/>
    <mergeCell ref="B123:H123"/>
    <mergeCell ref="B124:H124"/>
    <mergeCell ref="B114:F114"/>
    <mergeCell ref="B116:H116"/>
    <mergeCell ref="B117:H117"/>
    <mergeCell ref="B118:H118"/>
    <mergeCell ref="B119:H119"/>
    <mergeCell ref="B109:H109"/>
    <mergeCell ref="B110:H110"/>
    <mergeCell ref="B111:H111"/>
    <mergeCell ref="B112:H112"/>
    <mergeCell ref="B113:F113"/>
    <mergeCell ref="B104:H104"/>
    <mergeCell ref="B105:H105"/>
    <mergeCell ref="B106:H106"/>
    <mergeCell ref="B107:H107"/>
    <mergeCell ref="B108:H108"/>
    <mergeCell ref="B97:G97"/>
    <mergeCell ref="B98:F98"/>
    <mergeCell ref="B100:H100"/>
    <mergeCell ref="B101:F101"/>
    <mergeCell ref="B102:F102"/>
    <mergeCell ref="B88:H88"/>
    <mergeCell ref="B90:F90"/>
    <mergeCell ref="B92:H92"/>
    <mergeCell ref="B94:F94"/>
    <mergeCell ref="B96:H96"/>
    <mergeCell ref="B80:H80"/>
    <mergeCell ref="B82:F82"/>
    <mergeCell ref="B84:H84"/>
    <mergeCell ref="B85:F85"/>
    <mergeCell ref="B86:F86"/>
    <mergeCell ref="B74:H74"/>
    <mergeCell ref="B75:H75"/>
    <mergeCell ref="B76:H76"/>
    <mergeCell ref="B77:G77"/>
    <mergeCell ref="B78:F78"/>
    <mergeCell ref="B69:H69"/>
    <mergeCell ref="B70:H70"/>
    <mergeCell ref="B71:H71"/>
    <mergeCell ref="B72:H72"/>
    <mergeCell ref="B73:H73"/>
    <mergeCell ref="B65:H65"/>
    <mergeCell ref="B66:H66"/>
    <mergeCell ref="B67:H67"/>
    <mergeCell ref="B68:H68"/>
    <mergeCell ref="B59:G59"/>
    <mergeCell ref="B60:H60"/>
    <mergeCell ref="B61:H61"/>
    <mergeCell ref="B62:H62"/>
    <mergeCell ref="B63:H63"/>
    <mergeCell ref="B56:H56"/>
    <mergeCell ref="B57:G57"/>
    <mergeCell ref="B58:G58"/>
    <mergeCell ref="B49:G49"/>
    <mergeCell ref="B50:G50"/>
    <mergeCell ref="B51:F51"/>
    <mergeCell ref="B52:F52"/>
    <mergeCell ref="B53:F53"/>
    <mergeCell ref="B64:H64"/>
    <mergeCell ref="B47:H47"/>
    <mergeCell ref="B48:G48"/>
    <mergeCell ref="B39:H39"/>
    <mergeCell ref="B40:H40"/>
    <mergeCell ref="B41:H41"/>
    <mergeCell ref="B42:H42"/>
    <mergeCell ref="B43:H43"/>
    <mergeCell ref="B54:G54"/>
    <mergeCell ref="B55:G55"/>
    <mergeCell ref="B33:H33"/>
    <mergeCell ref="B35:H35"/>
    <mergeCell ref="B36:H36"/>
    <mergeCell ref="B37:H37"/>
    <mergeCell ref="B38:H38"/>
    <mergeCell ref="B668:H668"/>
    <mergeCell ref="A15:H15"/>
    <mergeCell ref="A16:H16"/>
    <mergeCell ref="A17:H17"/>
    <mergeCell ref="A18:H18"/>
    <mergeCell ref="A20:C20"/>
    <mergeCell ref="B23:E23"/>
    <mergeCell ref="B24:F24"/>
    <mergeCell ref="B25:H25"/>
    <mergeCell ref="B26:H26"/>
    <mergeCell ref="B27:H27"/>
    <mergeCell ref="B28:H28"/>
    <mergeCell ref="B29:H29"/>
    <mergeCell ref="B30:H30"/>
    <mergeCell ref="B31:H31"/>
    <mergeCell ref="B32:H32"/>
    <mergeCell ref="B44:H44"/>
    <mergeCell ref="B45:H45"/>
    <mergeCell ref="B46:H46"/>
    <mergeCell ref="A9:H9"/>
    <mergeCell ref="A10:H10"/>
    <mergeCell ref="A11:H11"/>
    <mergeCell ref="A12:H12"/>
    <mergeCell ref="A14:H14"/>
    <mergeCell ref="A2:H2"/>
    <mergeCell ref="A4:D4"/>
    <mergeCell ref="A5:H5"/>
    <mergeCell ref="A6:H6"/>
    <mergeCell ref="A8:H8"/>
  </mergeCells>
  <pageMargins left="0.75" right="0.75" top="1" bottom="1" header="0.5" footer="0.5"/>
  <pageSetup paperSize="9" scale="50" orientation="portrait" r:id="rId1"/>
  <headerFooter alignWithMargins="0"/>
  <rowBreaks count="9" manualBreakCount="9">
    <brk id="19" max="7" man="1"/>
    <brk id="49" max="7" man="1"/>
    <brk id="125" max="7" man="1"/>
    <brk id="158" max="7" man="1"/>
    <brk id="208" max="7" man="1"/>
    <brk id="244" max="7" man="1"/>
    <brk id="305" max="7" man="1"/>
    <brk id="436" max="7" man="1"/>
    <brk id="64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H247"/>
  <sheetViews>
    <sheetView showZeros="0" view="pageBreakPreview" zoomScaleSheetLayoutView="100" workbookViewId="0">
      <pane ySplit="6" topLeftCell="A7" activePane="bottomLeft" state="frozen"/>
      <selection activeCell="G39" sqref="G39"/>
      <selection pane="bottomLeft" activeCell="F17" sqref="F17"/>
    </sheetView>
  </sheetViews>
  <sheetFormatPr defaultRowHeight="12.75" x14ac:dyDescent="0.2"/>
  <cols>
    <col min="1" max="1" width="4.85546875" style="298" bestFit="1" customWidth="1"/>
    <col min="2" max="2" width="2.85546875" style="299" bestFit="1" customWidth="1"/>
    <col min="3" max="3" width="43.85546875" style="310" customWidth="1"/>
    <col min="4" max="4" width="9" style="298" customWidth="1"/>
    <col min="5" max="5" width="11.140625" style="301" customWidth="1"/>
    <col min="6" max="6" width="10.7109375" style="302" customWidth="1"/>
    <col min="7" max="7" width="14.42578125" style="303" customWidth="1"/>
    <col min="8" max="8" width="12.7109375" style="298" bestFit="1" customWidth="1"/>
    <col min="9" max="16384" width="9.140625" style="298"/>
  </cols>
  <sheetData>
    <row r="1" spans="1:7" s="288" customFormat="1" ht="12.75" customHeight="1" x14ac:dyDescent="0.2">
      <c r="A1" s="284" t="s">
        <v>0</v>
      </c>
      <c r="B1" s="285"/>
      <c r="C1" s="286"/>
      <c r="D1" s="709" t="s">
        <v>368</v>
      </c>
      <c r="E1" s="710"/>
      <c r="F1" s="711"/>
      <c r="G1" s="287" t="s">
        <v>2</v>
      </c>
    </row>
    <row r="2" spans="1:7" s="288" customFormat="1" ht="12.75" customHeight="1" x14ac:dyDescent="0.2">
      <c r="A2" s="688" t="s">
        <v>369</v>
      </c>
      <c r="B2" s="689"/>
      <c r="C2" s="690"/>
      <c r="D2" s="712" t="s">
        <v>370</v>
      </c>
      <c r="E2" s="713"/>
      <c r="F2" s="714"/>
      <c r="G2" s="289" t="s">
        <v>371</v>
      </c>
    </row>
    <row r="3" spans="1:7" s="288" customFormat="1" x14ac:dyDescent="0.2">
      <c r="A3" s="691"/>
      <c r="B3" s="692"/>
      <c r="C3" s="693"/>
      <c r="D3" s="715" t="s">
        <v>372</v>
      </c>
      <c r="E3" s="716"/>
      <c r="F3" s="717"/>
      <c r="G3" s="290" t="s">
        <v>4</v>
      </c>
    </row>
    <row r="4" spans="1:7" s="294" customFormat="1" x14ac:dyDescent="0.2">
      <c r="A4" s="291"/>
      <c r="B4" s="292"/>
      <c r="C4" s="293" t="s">
        <v>975</v>
      </c>
      <c r="E4" s="295"/>
      <c r="F4" s="296"/>
      <c r="G4" s="297"/>
    </row>
    <row r="5" spans="1:7" x14ac:dyDescent="0.2">
      <c r="C5" s="300" t="s">
        <v>5</v>
      </c>
    </row>
    <row r="6" spans="1:7" ht="13.5" thickBot="1" x14ac:dyDescent="0.25">
      <c r="A6" s="304" t="s">
        <v>6</v>
      </c>
      <c r="B6" s="305"/>
      <c r="C6" s="306" t="s">
        <v>7</v>
      </c>
      <c r="D6" s="304" t="s">
        <v>8</v>
      </c>
      <c r="E6" s="307" t="s">
        <v>9</v>
      </c>
      <c r="F6" s="308" t="s">
        <v>10</v>
      </c>
      <c r="G6" s="308" t="s">
        <v>11</v>
      </c>
    </row>
    <row r="7" spans="1:7" ht="13.5" thickTop="1" x14ac:dyDescent="0.2">
      <c r="B7" s="309"/>
      <c r="F7" s="302">
        <v>0</v>
      </c>
    </row>
    <row r="8" spans="1:7" ht="89.25" x14ac:dyDescent="0.2">
      <c r="B8" s="309"/>
      <c r="C8" s="310" t="s">
        <v>976</v>
      </c>
    </row>
    <row r="9" spans="1:7" x14ac:dyDescent="0.2">
      <c r="B9" s="309"/>
    </row>
    <row r="10" spans="1:7" x14ac:dyDescent="0.2">
      <c r="A10" s="311"/>
      <c r="B10" s="309"/>
      <c r="C10" s="312"/>
      <c r="D10" s="313"/>
      <c r="E10" s="302"/>
      <c r="F10" s="314">
        <v>0</v>
      </c>
      <c r="G10" s="315">
        <f>+F10*E10</f>
        <v>0</v>
      </c>
    </row>
    <row r="11" spans="1:7" s="319" customFormat="1" ht="14.25" customHeight="1" x14ac:dyDescent="0.2">
      <c r="A11" s="316">
        <v>1</v>
      </c>
      <c r="B11" s="317"/>
      <c r="C11" s="669" t="s">
        <v>981</v>
      </c>
      <c r="D11" s="313"/>
      <c r="E11" s="302"/>
      <c r="F11" s="337">
        <v>0</v>
      </c>
      <c r="G11" s="484">
        <f>+F11*E11</f>
        <v>0</v>
      </c>
    </row>
    <row r="12" spans="1:7" s="319" customFormat="1" ht="14.25" customHeight="1" x14ac:dyDescent="0.2">
      <c r="A12" s="316"/>
      <c r="B12" s="317"/>
      <c r="C12" s="318"/>
      <c r="D12" s="313"/>
      <c r="E12" s="302"/>
      <c r="F12" s="337"/>
      <c r="G12" s="484"/>
    </row>
    <row r="13" spans="1:7" x14ac:dyDescent="0.2">
      <c r="A13" s="311"/>
      <c r="B13" s="309"/>
      <c r="C13" s="312"/>
      <c r="D13" s="313"/>
      <c r="E13" s="302"/>
      <c r="F13" s="337">
        <v>0</v>
      </c>
      <c r="G13" s="484">
        <f t="shared" ref="G13:G17" si="0">+F13*E13</f>
        <v>0</v>
      </c>
    </row>
    <row r="14" spans="1:7" ht="25.5" x14ac:dyDescent="0.2">
      <c r="A14" s="320">
        <f>MAX(A$13:A13)+1</f>
        <v>1</v>
      </c>
      <c r="B14" s="309"/>
      <c r="C14" s="312" t="s">
        <v>977</v>
      </c>
      <c r="D14" s="313"/>
      <c r="E14" s="302"/>
      <c r="F14" s="337"/>
      <c r="G14" s="484"/>
    </row>
    <row r="15" spans="1:7" ht="195.75" customHeight="1" x14ac:dyDescent="0.2">
      <c r="A15" s="320"/>
      <c r="B15" s="309"/>
      <c r="C15" s="312" t="s">
        <v>978</v>
      </c>
      <c r="D15" s="313"/>
      <c r="E15" s="302"/>
      <c r="F15" s="337"/>
      <c r="G15" s="484"/>
    </row>
    <row r="16" spans="1:7" ht="51" x14ac:dyDescent="0.2">
      <c r="A16" s="320"/>
      <c r="B16" s="309"/>
      <c r="C16" s="312" t="s">
        <v>979</v>
      </c>
      <c r="D16" s="313"/>
      <c r="E16" s="302"/>
      <c r="F16" s="337"/>
      <c r="G16" s="484"/>
    </row>
    <row r="17" spans="1:8" x14ac:dyDescent="0.2">
      <c r="A17" s="311"/>
      <c r="B17" s="309"/>
      <c r="C17" s="662" t="s">
        <v>980</v>
      </c>
      <c r="D17" s="663" t="s">
        <v>12</v>
      </c>
      <c r="E17" s="647">
        <v>10</v>
      </c>
      <c r="F17" s="664"/>
      <c r="G17" s="485">
        <f t="shared" si="0"/>
        <v>0</v>
      </c>
    </row>
    <row r="18" spans="1:8" x14ac:dyDescent="0.2">
      <c r="B18" s="309"/>
      <c r="F18" s="337">
        <v>0</v>
      </c>
      <c r="G18" s="485"/>
      <c r="H18" s="331"/>
    </row>
    <row r="19" spans="1:8" x14ac:dyDescent="0.2">
      <c r="B19" s="309"/>
      <c r="F19" s="337">
        <v>0</v>
      </c>
      <c r="G19" s="485"/>
      <c r="H19" s="331"/>
    </row>
    <row r="20" spans="1:8" x14ac:dyDescent="0.2">
      <c r="A20" s="311"/>
      <c r="C20" s="312"/>
      <c r="D20" s="313"/>
      <c r="F20" s="533"/>
      <c r="G20" s="485"/>
      <c r="H20" s="331"/>
    </row>
    <row r="21" spans="1:8" ht="15.75" x14ac:dyDescent="0.25">
      <c r="A21" s="338"/>
      <c r="B21" s="339"/>
      <c r="C21" s="340" t="s">
        <v>15</v>
      </c>
      <c r="D21" s="341"/>
      <c r="E21" s="342"/>
      <c r="F21" s="534"/>
      <c r="G21" s="535"/>
      <c r="H21" s="331"/>
    </row>
    <row r="22" spans="1:8" x14ac:dyDescent="0.2">
      <c r="A22" s="345"/>
      <c r="B22" s="346"/>
      <c r="C22" s="347"/>
      <c r="D22" s="347"/>
      <c r="E22" s="348"/>
      <c r="F22" s="536"/>
      <c r="G22" s="537"/>
      <c r="H22" s="331"/>
    </row>
    <row r="23" spans="1:8" ht="31.5" x14ac:dyDescent="0.25">
      <c r="A23" s="338"/>
      <c r="B23" s="339"/>
      <c r="C23" s="341" t="s">
        <v>981</v>
      </c>
      <c r="D23" s="341"/>
      <c r="E23" s="342"/>
      <c r="F23" s="534"/>
      <c r="G23" s="535"/>
      <c r="H23" s="331"/>
    </row>
    <row r="24" spans="1:8" x14ac:dyDescent="0.2">
      <c r="A24" s="351"/>
      <c r="B24" s="352"/>
      <c r="C24" s="353"/>
      <c r="D24" s="319"/>
      <c r="E24" s="354"/>
      <c r="F24" s="538"/>
      <c r="G24" s="539"/>
      <c r="H24" s="331"/>
    </row>
    <row r="25" spans="1:8" x14ac:dyDescent="0.2">
      <c r="A25" s="316">
        <f>A11</f>
        <v>1</v>
      </c>
      <c r="B25" s="316"/>
      <c r="C25" s="357" t="str">
        <f>C11</f>
        <v>KONZERVATORSKO RESTAURATORSKI RADOVI</v>
      </c>
      <c r="D25" s="319"/>
      <c r="E25" s="358"/>
      <c r="F25" s="540"/>
      <c r="G25" s="541">
        <f>G17</f>
        <v>0</v>
      </c>
      <c r="H25" s="331"/>
    </row>
    <row r="26" spans="1:8" x14ac:dyDescent="0.2">
      <c r="A26" s="361"/>
      <c r="B26" s="346"/>
      <c r="C26" s="345"/>
      <c r="D26" s="362"/>
      <c r="E26" s="348"/>
      <c r="F26" s="536"/>
      <c r="G26" s="542"/>
      <c r="H26" s="331"/>
    </row>
    <row r="27" spans="1:8" ht="13.5" thickBot="1" x14ac:dyDescent="0.25">
      <c r="A27" s="364"/>
      <c r="B27" s="365"/>
      <c r="C27" s="665" t="s">
        <v>982</v>
      </c>
      <c r="D27" s="366"/>
      <c r="E27" s="367"/>
      <c r="F27" s="543"/>
      <c r="G27" s="544">
        <f>SUM(G25:G26)</f>
        <v>0</v>
      </c>
      <c r="H27" s="331"/>
    </row>
    <row r="28" spans="1:8" ht="13.5" thickTop="1" x14ac:dyDescent="0.2">
      <c r="A28" s="361"/>
      <c r="B28" s="346"/>
      <c r="C28" s="345"/>
      <c r="D28" s="362"/>
      <c r="E28" s="348"/>
      <c r="F28" s="536"/>
      <c r="G28" s="542"/>
      <c r="H28" s="331"/>
    </row>
    <row r="29" spans="1:8" ht="31.5" x14ac:dyDescent="0.25">
      <c r="A29" s="371"/>
      <c r="B29" s="372"/>
      <c r="C29" s="341" t="s">
        <v>981</v>
      </c>
      <c r="D29" s="373"/>
      <c r="E29" s="374"/>
      <c r="F29" s="545"/>
      <c r="G29" s="546">
        <f>SUM(G27)</f>
        <v>0</v>
      </c>
      <c r="H29" s="331"/>
    </row>
    <row r="30" spans="1:8" ht="15.75" x14ac:dyDescent="0.25">
      <c r="A30" s="383"/>
      <c r="B30" s="384"/>
      <c r="C30" s="385" t="s">
        <v>18</v>
      </c>
      <c r="D30" s="386"/>
      <c r="E30" s="387"/>
      <c r="F30" s="548"/>
      <c r="G30" s="549">
        <f>+G29*0.25</f>
        <v>0</v>
      </c>
      <c r="H30" s="331"/>
    </row>
    <row r="31" spans="1:8" ht="16.5" thickBot="1" x14ac:dyDescent="0.3">
      <c r="A31" s="390"/>
      <c r="B31" s="378"/>
      <c r="C31" s="377" t="s">
        <v>19</v>
      </c>
      <c r="D31" s="391"/>
      <c r="E31" s="380"/>
      <c r="F31" s="547"/>
      <c r="G31" s="550">
        <f>+G30+G29</f>
        <v>0</v>
      </c>
      <c r="H31" s="331"/>
    </row>
    <row r="32" spans="1:8" ht="13.5" thickTop="1" x14ac:dyDescent="0.2">
      <c r="A32" s="393"/>
      <c r="B32" s="394"/>
      <c r="C32" s="395"/>
      <c r="D32" s="396"/>
      <c r="E32" s="397"/>
      <c r="F32" s="398"/>
      <c r="G32" s="399"/>
      <c r="H32" s="331"/>
    </row>
    <row r="33" spans="1:8" x14ac:dyDescent="0.2">
      <c r="A33" s="400"/>
      <c r="C33" s="311"/>
      <c r="H33" s="331"/>
    </row>
    <row r="34" spans="1:8" x14ac:dyDescent="0.2">
      <c r="A34" s="400"/>
      <c r="C34" s="311"/>
      <c r="F34" s="301" t="s">
        <v>20</v>
      </c>
      <c r="H34" s="331"/>
    </row>
    <row r="35" spans="1:8" x14ac:dyDescent="0.2">
      <c r="A35" s="400"/>
      <c r="C35" s="311"/>
      <c r="F35" s="301"/>
      <c r="H35" s="331"/>
    </row>
    <row r="36" spans="1:8" x14ac:dyDescent="0.2">
      <c r="A36" s="400"/>
      <c r="C36" s="311"/>
      <c r="F36" s="301" t="s">
        <v>447</v>
      </c>
      <c r="H36" s="331"/>
    </row>
    <row r="37" spans="1:8" x14ac:dyDescent="0.2">
      <c r="A37" s="400"/>
      <c r="C37" s="311"/>
      <c r="H37" s="331"/>
    </row>
    <row r="38" spans="1:8" x14ac:dyDescent="0.2">
      <c r="A38" s="400"/>
      <c r="C38" s="311"/>
      <c r="H38" s="331"/>
    </row>
    <row r="39" spans="1:8" x14ac:dyDescent="0.2">
      <c r="B39" s="309"/>
      <c r="F39" s="302">
        <v>0</v>
      </c>
      <c r="H39" s="331"/>
    </row>
    <row r="40" spans="1:8" x14ac:dyDescent="0.2">
      <c r="B40" s="309"/>
      <c r="F40" s="302">
        <v>0</v>
      </c>
      <c r="H40" s="331"/>
    </row>
    <row r="41" spans="1:8" x14ac:dyDescent="0.2">
      <c r="B41" s="309"/>
      <c r="F41" s="302">
        <v>0</v>
      </c>
      <c r="H41" s="331"/>
    </row>
    <row r="42" spans="1:8" x14ac:dyDescent="0.2">
      <c r="B42" s="309"/>
      <c r="F42" s="302">
        <v>0</v>
      </c>
      <c r="H42" s="331"/>
    </row>
    <row r="43" spans="1:8" x14ac:dyDescent="0.2">
      <c r="B43" s="309"/>
      <c r="F43" s="302">
        <v>0</v>
      </c>
      <c r="H43" s="331"/>
    </row>
    <row r="44" spans="1:8" x14ac:dyDescent="0.2">
      <c r="B44" s="309"/>
      <c r="F44" s="302">
        <v>0</v>
      </c>
      <c r="H44" s="331"/>
    </row>
    <row r="45" spans="1:8" x14ac:dyDescent="0.2">
      <c r="B45" s="309"/>
      <c r="F45" s="302">
        <v>0</v>
      </c>
      <c r="H45" s="331"/>
    </row>
    <row r="46" spans="1:8" x14ac:dyDescent="0.2">
      <c r="B46" s="309"/>
      <c r="F46" s="302">
        <v>0</v>
      </c>
      <c r="H46" s="331"/>
    </row>
    <row r="47" spans="1:8" x14ac:dyDescent="0.2">
      <c r="B47" s="309"/>
      <c r="F47" s="302">
        <v>0</v>
      </c>
      <c r="H47" s="331"/>
    </row>
    <row r="48" spans="1:8" x14ac:dyDescent="0.2">
      <c r="B48" s="309"/>
      <c r="F48" s="302">
        <v>0</v>
      </c>
      <c r="H48" s="331"/>
    </row>
    <row r="49" spans="2:8" x14ac:dyDescent="0.2">
      <c r="B49" s="309"/>
      <c r="F49" s="302">
        <v>0</v>
      </c>
      <c r="H49" s="331"/>
    </row>
    <row r="50" spans="2:8" x14ac:dyDescent="0.2">
      <c r="B50" s="309"/>
      <c r="F50" s="302">
        <v>0</v>
      </c>
      <c r="H50" s="331"/>
    </row>
    <row r="51" spans="2:8" x14ac:dyDescent="0.2">
      <c r="B51" s="309"/>
      <c r="F51" s="302">
        <v>0</v>
      </c>
      <c r="H51" s="331"/>
    </row>
    <row r="52" spans="2:8" x14ac:dyDescent="0.2">
      <c r="B52" s="309"/>
      <c r="F52" s="302">
        <v>0</v>
      </c>
      <c r="H52" s="331"/>
    </row>
    <row r="53" spans="2:8" x14ac:dyDescent="0.2">
      <c r="B53" s="309"/>
      <c r="F53" s="302">
        <v>0</v>
      </c>
      <c r="H53" s="331"/>
    </row>
    <row r="54" spans="2:8" x14ac:dyDescent="0.2">
      <c r="B54" s="309"/>
      <c r="F54" s="302">
        <v>0</v>
      </c>
      <c r="H54" s="331"/>
    </row>
    <row r="55" spans="2:8" x14ac:dyDescent="0.2">
      <c r="B55" s="309"/>
      <c r="F55" s="302">
        <v>0</v>
      </c>
      <c r="H55" s="331"/>
    </row>
    <row r="56" spans="2:8" x14ac:dyDescent="0.2">
      <c r="B56" s="309"/>
      <c r="F56" s="302">
        <v>0</v>
      </c>
      <c r="H56" s="331"/>
    </row>
    <row r="57" spans="2:8" x14ac:dyDescent="0.2">
      <c r="B57" s="309"/>
      <c r="F57" s="302">
        <v>0</v>
      </c>
      <c r="H57" s="331"/>
    </row>
    <row r="58" spans="2:8" x14ac:dyDescent="0.2">
      <c r="B58" s="309"/>
      <c r="F58" s="302">
        <v>0</v>
      </c>
      <c r="H58" s="331"/>
    </row>
    <row r="59" spans="2:8" x14ac:dyDescent="0.2">
      <c r="B59" s="309"/>
      <c r="F59" s="302">
        <v>0</v>
      </c>
      <c r="H59" s="331"/>
    </row>
    <row r="60" spans="2:8" x14ac:dyDescent="0.2">
      <c r="B60" s="309"/>
      <c r="F60" s="302">
        <v>0</v>
      </c>
      <c r="H60" s="331"/>
    </row>
    <row r="61" spans="2:8" x14ac:dyDescent="0.2">
      <c r="B61" s="309"/>
      <c r="F61" s="302">
        <v>0</v>
      </c>
      <c r="H61" s="331"/>
    </row>
    <row r="62" spans="2:8" x14ac:dyDescent="0.2">
      <c r="B62" s="309"/>
      <c r="F62" s="302">
        <v>0</v>
      </c>
      <c r="H62" s="331"/>
    </row>
    <row r="63" spans="2:8" x14ac:dyDescent="0.2">
      <c r="B63" s="309"/>
      <c r="F63" s="302">
        <v>0</v>
      </c>
      <c r="H63" s="331"/>
    </row>
    <row r="64" spans="2:8" x14ac:dyDescent="0.2">
      <c r="B64" s="309"/>
      <c r="F64" s="302">
        <v>0</v>
      </c>
      <c r="H64" s="331"/>
    </row>
    <row r="65" spans="2:8" x14ac:dyDescent="0.2">
      <c r="B65" s="309"/>
      <c r="F65" s="302">
        <v>0</v>
      </c>
      <c r="H65" s="331"/>
    </row>
    <row r="66" spans="2:8" x14ac:dyDescent="0.2">
      <c r="B66" s="309"/>
      <c r="F66" s="302">
        <v>0</v>
      </c>
      <c r="H66" s="331"/>
    </row>
    <row r="67" spans="2:8" x14ac:dyDescent="0.2">
      <c r="B67" s="309"/>
      <c r="F67" s="302">
        <v>0</v>
      </c>
      <c r="H67" s="331"/>
    </row>
    <row r="68" spans="2:8" x14ac:dyDescent="0.2">
      <c r="B68" s="309"/>
      <c r="F68" s="302">
        <v>0</v>
      </c>
      <c r="H68" s="331"/>
    </row>
    <row r="69" spans="2:8" x14ac:dyDescent="0.2">
      <c r="B69" s="309"/>
      <c r="F69" s="302">
        <v>0</v>
      </c>
      <c r="H69" s="331"/>
    </row>
    <row r="70" spans="2:8" x14ac:dyDescent="0.2">
      <c r="B70" s="309"/>
      <c r="F70" s="302">
        <v>0</v>
      </c>
      <c r="H70" s="331"/>
    </row>
    <row r="71" spans="2:8" x14ac:dyDescent="0.2">
      <c r="B71" s="309"/>
      <c r="F71" s="302">
        <v>0</v>
      </c>
      <c r="H71" s="331"/>
    </row>
    <row r="72" spans="2:8" x14ac:dyDescent="0.2">
      <c r="B72" s="309"/>
      <c r="F72" s="302">
        <v>0</v>
      </c>
      <c r="H72" s="331"/>
    </row>
    <row r="73" spans="2:8" x14ac:dyDescent="0.2">
      <c r="B73" s="309"/>
      <c r="F73" s="302">
        <v>0</v>
      </c>
      <c r="H73" s="331"/>
    </row>
    <row r="74" spans="2:8" x14ac:dyDescent="0.2">
      <c r="B74" s="309"/>
      <c r="F74" s="302">
        <v>0</v>
      </c>
      <c r="H74" s="331"/>
    </row>
    <row r="75" spans="2:8" x14ac:dyDescent="0.2">
      <c r="B75" s="309"/>
      <c r="F75" s="302">
        <v>0</v>
      </c>
      <c r="H75" s="331"/>
    </row>
    <row r="76" spans="2:8" x14ac:dyDescent="0.2">
      <c r="B76" s="309"/>
      <c r="F76" s="302">
        <v>0</v>
      </c>
      <c r="H76" s="331"/>
    </row>
    <row r="77" spans="2:8" x14ac:dyDescent="0.2">
      <c r="B77" s="309"/>
      <c r="F77" s="302">
        <v>0</v>
      </c>
      <c r="H77" s="331"/>
    </row>
    <row r="78" spans="2:8" x14ac:dyDescent="0.2">
      <c r="B78" s="309"/>
      <c r="F78" s="302">
        <v>0</v>
      </c>
      <c r="H78" s="331"/>
    </row>
    <row r="79" spans="2:8" x14ac:dyDescent="0.2">
      <c r="B79" s="309"/>
      <c r="F79" s="302">
        <v>0</v>
      </c>
      <c r="H79" s="331"/>
    </row>
    <row r="80" spans="2:8" x14ac:dyDescent="0.2">
      <c r="B80" s="309"/>
      <c r="F80" s="302">
        <v>0</v>
      </c>
      <c r="H80" s="331"/>
    </row>
    <row r="81" spans="2:8" x14ac:dyDescent="0.2">
      <c r="B81" s="309"/>
      <c r="F81" s="302">
        <v>0</v>
      </c>
      <c r="H81" s="331"/>
    </row>
    <row r="82" spans="2:8" x14ac:dyDescent="0.2">
      <c r="B82" s="309"/>
      <c r="F82" s="302">
        <v>0</v>
      </c>
      <c r="H82" s="331"/>
    </row>
    <row r="83" spans="2:8" x14ac:dyDescent="0.2">
      <c r="B83" s="309"/>
      <c r="F83" s="302">
        <v>0</v>
      </c>
      <c r="H83" s="331"/>
    </row>
    <row r="84" spans="2:8" x14ac:dyDescent="0.2">
      <c r="B84" s="309"/>
      <c r="F84" s="302">
        <v>0</v>
      </c>
      <c r="H84" s="331"/>
    </row>
    <row r="85" spans="2:8" x14ac:dyDescent="0.2">
      <c r="B85" s="309"/>
      <c r="F85" s="302">
        <v>0</v>
      </c>
      <c r="H85" s="331"/>
    </row>
    <row r="86" spans="2:8" x14ac:dyDescent="0.2">
      <c r="B86" s="309"/>
      <c r="F86" s="302">
        <v>0</v>
      </c>
      <c r="H86" s="331"/>
    </row>
    <row r="87" spans="2:8" x14ac:dyDescent="0.2">
      <c r="B87" s="309"/>
      <c r="F87" s="302">
        <v>0</v>
      </c>
      <c r="H87" s="331"/>
    </row>
    <row r="88" spans="2:8" x14ac:dyDescent="0.2">
      <c r="B88" s="309"/>
      <c r="F88" s="302">
        <v>0</v>
      </c>
      <c r="H88" s="331"/>
    </row>
    <row r="89" spans="2:8" x14ac:dyDescent="0.2">
      <c r="B89" s="309"/>
      <c r="F89" s="302">
        <v>0</v>
      </c>
      <c r="H89" s="331"/>
    </row>
    <row r="90" spans="2:8" x14ac:dyDescent="0.2">
      <c r="B90" s="309"/>
      <c r="F90" s="302">
        <v>0</v>
      </c>
      <c r="H90" s="331"/>
    </row>
    <row r="91" spans="2:8" x14ac:dyDescent="0.2">
      <c r="B91" s="309"/>
      <c r="F91" s="302">
        <v>0</v>
      </c>
      <c r="H91" s="331"/>
    </row>
    <row r="92" spans="2:8" x14ac:dyDescent="0.2">
      <c r="B92" s="309"/>
      <c r="F92" s="302">
        <v>0</v>
      </c>
      <c r="H92" s="331"/>
    </row>
    <row r="93" spans="2:8" x14ac:dyDescent="0.2">
      <c r="B93" s="309"/>
      <c r="F93" s="302">
        <v>0</v>
      </c>
      <c r="H93" s="331"/>
    </row>
    <row r="94" spans="2:8" x14ac:dyDescent="0.2">
      <c r="B94" s="309"/>
      <c r="F94" s="302">
        <v>0</v>
      </c>
      <c r="H94" s="331"/>
    </row>
    <row r="95" spans="2:8" x14ac:dyDescent="0.2">
      <c r="B95" s="309"/>
      <c r="F95" s="302">
        <v>0</v>
      </c>
      <c r="H95" s="331"/>
    </row>
    <row r="96" spans="2:8" x14ac:dyDescent="0.2">
      <c r="B96" s="309"/>
      <c r="F96" s="302">
        <v>0</v>
      </c>
      <c r="H96" s="331"/>
    </row>
    <row r="97" spans="2:8" x14ac:dyDescent="0.2">
      <c r="B97" s="309"/>
      <c r="F97" s="302">
        <v>0</v>
      </c>
      <c r="H97" s="331"/>
    </row>
    <row r="98" spans="2:8" x14ac:dyDescent="0.2">
      <c r="B98" s="309"/>
      <c r="F98" s="302">
        <v>0</v>
      </c>
      <c r="H98" s="331"/>
    </row>
    <row r="99" spans="2:8" x14ac:dyDescent="0.2">
      <c r="B99" s="309"/>
      <c r="F99" s="302">
        <v>0</v>
      </c>
      <c r="H99" s="331"/>
    </row>
    <row r="100" spans="2:8" x14ac:dyDescent="0.2">
      <c r="B100" s="309"/>
      <c r="F100" s="302">
        <v>0</v>
      </c>
      <c r="H100" s="331"/>
    </row>
    <row r="101" spans="2:8" x14ac:dyDescent="0.2">
      <c r="B101" s="309"/>
      <c r="F101" s="302">
        <v>0</v>
      </c>
      <c r="H101" s="331"/>
    </row>
    <row r="102" spans="2:8" x14ac:dyDescent="0.2">
      <c r="B102" s="309"/>
      <c r="F102" s="302">
        <v>0</v>
      </c>
      <c r="H102" s="331"/>
    </row>
    <row r="103" spans="2:8" x14ac:dyDescent="0.2">
      <c r="B103" s="309"/>
      <c r="F103" s="302">
        <v>0</v>
      </c>
      <c r="H103" s="331"/>
    </row>
    <row r="104" spans="2:8" x14ac:dyDescent="0.2">
      <c r="B104" s="309"/>
      <c r="F104" s="302">
        <v>0</v>
      </c>
      <c r="H104" s="331"/>
    </row>
    <row r="105" spans="2:8" x14ac:dyDescent="0.2">
      <c r="B105" s="309"/>
      <c r="F105" s="302">
        <v>0</v>
      </c>
      <c r="H105" s="331"/>
    </row>
    <row r="106" spans="2:8" x14ac:dyDescent="0.2">
      <c r="B106" s="309"/>
      <c r="F106" s="302">
        <v>0</v>
      </c>
      <c r="H106" s="331"/>
    </row>
    <row r="107" spans="2:8" x14ac:dyDescent="0.2">
      <c r="B107" s="309"/>
      <c r="F107" s="302">
        <v>0</v>
      </c>
      <c r="H107" s="331"/>
    </row>
    <row r="108" spans="2:8" x14ac:dyDescent="0.2">
      <c r="B108" s="309"/>
      <c r="F108" s="302">
        <v>0</v>
      </c>
      <c r="H108" s="331"/>
    </row>
    <row r="109" spans="2:8" x14ac:dyDescent="0.2">
      <c r="B109" s="309"/>
      <c r="F109" s="302">
        <v>0</v>
      </c>
      <c r="H109" s="331"/>
    </row>
    <row r="110" spans="2:8" x14ac:dyDescent="0.2">
      <c r="B110" s="309"/>
      <c r="F110" s="302">
        <v>0</v>
      </c>
      <c r="H110" s="331"/>
    </row>
    <row r="111" spans="2:8" x14ac:dyDescent="0.2">
      <c r="B111" s="309"/>
      <c r="F111" s="302">
        <v>0</v>
      </c>
      <c r="H111" s="331"/>
    </row>
    <row r="112" spans="2:8" x14ac:dyDescent="0.2">
      <c r="B112" s="309"/>
      <c r="F112" s="302">
        <v>0</v>
      </c>
      <c r="H112" s="331"/>
    </row>
    <row r="113" spans="2:8" x14ac:dyDescent="0.2">
      <c r="B113" s="309"/>
      <c r="F113" s="302">
        <v>0</v>
      </c>
      <c r="H113" s="331"/>
    </row>
    <row r="114" spans="2:8" x14ac:dyDescent="0.2">
      <c r="B114" s="309"/>
      <c r="F114" s="302">
        <v>0</v>
      </c>
      <c r="H114" s="331"/>
    </row>
    <row r="115" spans="2:8" x14ac:dyDescent="0.2">
      <c r="B115" s="309"/>
      <c r="F115" s="302">
        <v>0</v>
      </c>
      <c r="H115" s="331"/>
    </row>
    <row r="116" spans="2:8" x14ac:dyDescent="0.2">
      <c r="B116" s="309"/>
      <c r="F116" s="302">
        <v>0</v>
      </c>
      <c r="H116" s="331"/>
    </row>
    <row r="117" spans="2:8" x14ac:dyDescent="0.2">
      <c r="B117" s="309"/>
      <c r="F117" s="302">
        <v>0</v>
      </c>
      <c r="H117" s="331"/>
    </row>
    <row r="118" spans="2:8" x14ac:dyDescent="0.2">
      <c r="B118" s="309"/>
      <c r="F118" s="302">
        <v>0</v>
      </c>
      <c r="H118" s="331"/>
    </row>
    <row r="119" spans="2:8" x14ac:dyDescent="0.2">
      <c r="B119" s="309"/>
      <c r="F119" s="302">
        <v>0</v>
      </c>
      <c r="H119" s="331"/>
    </row>
    <row r="120" spans="2:8" x14ac:dyDescent="0.2">
      <c r="B120" s="309"/>
      <c r="F120" s="302">
        <v>0</v>
      </c>
      <c r="H120" s="331"/>
    </row>
    <row r="121" spans="2:8" x14ac:dyDescent="0.2">
      <c r="B121" s="309"/>
      <c r="F121" s="302">
        <v>0</v>
      </c>
      <c r="H121" s="331"/>
    </row>
    <row r="122" spans="2:8" x14ac:dyDescent="0.2">
      <c r="B122" s="309"/>
      <c r="F122" s="302">
        <v>0</v>
      </c>
      <c r="H122" s="331"/>
    </row>
    <row r="123" spans="2:8" x14ac:dyDescent="0.2">
      <c r="B123" s="309"/>
      <c r="F123" s="302">
        <v>0</v>
      </c>
      <c r="H123" s="331"/>
    </row>
    <row r="124" spans="2:8" x14ac:dyDescent="0.2">
      <c r="B124" s="309"/>
      <c r="F124" s="302">
        <v>0</v>
      </c>
      <c r="H124" s="331"/>
    </row>
    <row r="125" spans="2:8" x14ac:dyDescent="0.2">
      <c r="B125" s="309"/>
      <c r="F125" s="302">
        <v>0</v>
      </c>
    </row>
    <row r="126" spans="2:8" x14ac:dyDescent="0.2">
      <c r="B126" s="309"/>
      <c r="F126" s="302">
        <v>0</v>
      </c>
    </row>
    <row r="127" spans="2:8" x14ac:dyDescent="0.2">
      <c r="B127" s="309"/>
      <c r="F127" s="302">
        <v>0</v>
      </c>
    </row>
    <row r="128" spans="2:8" x14ac:dyDescent="0.2">
      <c r="B128" s="309"/>
      <c r="F128" s="302">
        <v>0</v>
      </c>
    </row>
    <row r="129" spans="2:6" x14ac:dyDescent="0.2">
      <c r="B129" s="309"/>
      <c r="F129" s="302">
        <v>0</v>
      </c>
    </row>
    <row r="130" spans="2:6" x14ac:dyDescent="0.2">
      <c r="B130" s="309"/>
      <c r="F130" s="302">
        <v>0</v>
      </c>
    </row>
    <row r="131" spans="2:6" x14ac:dyDescent="0.2">
      <c r="B131" s="309"/>
      <c r="F131" s="302">
        <v>0</v>
      </c>
    </row>
    <row r="132" spans="2:6" x14ac:dyDescent="0.2">
      <c r="B132" s="309"/>
      <c r="F132" s="302">
        <v>0</v>
      </c>
    </row>
    <row r="133" spans="2:6" x14ac:dyDescent="0.2">
      <c r="B133" s="309"/>
      <c r="F133" s="302">
        <v>0</v>
      </c>
    </row>
    <row r="134" spans="2:6" x14ac:dyDescent="0.2">
      <c r="B134" s="309"/>
      <c r="F134" s="302">
        <v>0</v>
      </c>
    </row>
    <row r="135" spans="2:6" x14ac:dyDescent="0.2">
      <c r="B135" s="309"/>
      <c r="F135" s="302">
        <v>0</v>
      </c>
    </row>
    <row r="136" spans="2:6" x14ac:dyDescent="0.2">
      <c r="B136" s="309"/>
      <c r="F136" s="302">
        <v>0</v>
      </c>
    </row>
    <row r="137" spans="2:6" x14ac:dyDescent="0.2">
      <c r="B137" s="309"/>
      <c r="F137" s="302">
        <v>0</v>
      </c>
    </row>
    <row r="138" spans="2:6" x14ac:dyDescent="0.2">
      <c r="B138" s="309"/>
      <c r="F138" s="302">
        <v>0</v>
      </c>
    </row>
    <row r="139" spans="2:6" x14ac:dyDescent="0.2">
      <c r="B139" s="309"/>
      <c r="F139" s="302">
        <v>0</v>
      </c>
    </row>
    <row r="140" spans="2:6" x14ac:dyDescent="0.2">
      <c r="B140" s="309"/>
      <c r="F140" s="302">
        <v>0</v>
      </c>
    </row>
    <row r="141" spans="2:6" x14ac:dyDescent="0.2">
      <c r="B141" s="309"/>
      <c r="F141" s="302">
        <v>0</v>
      </c>
    </row>
    <row r="142" spans="2:6" x14ac:dyDescent="0.2">
      <c r="B142" s="309"/>
      <c r="F142" s="302">
        <v>0</v>
      </c>
    </row>
    <row r="143" spans="2:6" x14ac:dyDescent="0.2">
      <c r="B143" s="309"/>
      <c r="F143" s="302">
        <v>0</v>
      </c>
    </row>
    <row r="144" spans="2:6" x14ac:dyDescent="0.2">
      <c r="B144" s="309"/>
      <c r="F144" s="302">
        <v>0</v>
      </c>
    </row>
    <row r="145" spans="2:6" x14ac:dyDescent="0.2">
      <c r="B145" s="309"/>
      <c r="F145" s="302">
        <v>0</v>
      </c>
    </row>
    <row r="146" spans="2:6" x14ac:dyDescent="0.2">
      <c r="B146" s="309"/>
      <c r="F146" s="302">
        <v>0</v>
      </c>
    </row>
    <row r="147" spans="2:6" x14ac:dyDescent="0.2">
      <c r="B147" s="309"/>
      <c r="F147" s="302">
        <v>0</v>
      </c>
    </row>
    <row r="148" spans="2:6" x14ac:dyDescent="0.2">
      <c r="B148" s="309"/>
      <c r="F148" s="302">
        <v>0</v>
      </c>
    </row>
    <row r="149" spans="2:6" x14ac:dyDescent="0.2">
      <c r="B149" s="309"/>
      <c r="F149" s="302">
        <v>0</v>
      </c>
    </row>
    <row r="150" spans="2:6" x14ac:dyDescent="0.2">
      <c r="B150" s="309"/>
      <c r="F150" s="302">
        <v>0</v>
      </c>
    </row>
    <row r="151" spans="2:6" x14ac:dyDescent="0.2">
      <c r="B151" s="309"/>
      <c r="F151" s="302">
        <v>0</v>
      </c>
    </row>
    <row r="152" spans="2:6" x14ac:dyDescent="0.2">
      <c r="B152" s="309"/>
      <c r="F152" s="302">
        <v>0</v>
      </c>
    </row>
    <row r="153" spans="2:6" x14ac:dyDescent="0.2">
      <c r="B153" s="309"/>
      <c r="F153" s="302">
        <v>0</v>
      </c>
    </row>
    <row r="154" spans="2:6" x14ac:dyDescent="0.2">
      <c r="B154" s="309"/>
      <c r="F154" s="302">
        <v>0</v>
      </c>
    </row>
    <row r="155" spans="2:6" x14ac:dyDescent="0.2">
      <c r="B155" s="309"/>
      <c r="F155" s="302">
        <v>0</v>
      </c>
    </row>
    <row r="156" spans="2:6" x14ac:dyDescent="0.2">
      <c r="B156" s="309"/>
      <c r="F156" s="302">
        <v>0</v>
      </c>
    </row>
    <row r="157" spans="2:6" x14ac:dyDescent="0.2">
      <c r="B157" s="309"/>
      <c r="F157" s="302">
        <v>0</v>
      </c>
    </row>
    <row r="158" spans="2:6" x14ac:dyDescent="0.2">
      <c r="B158" s="309"/>
      <c r="F158" s="302">
        <v>0</v>
      </c>
    </row>
    <row r="159" spans="2:6" x14ac:dyDescent="0.2">
      <c r="B159" s="309"/>
      <c r="F159" s="302">
        <v>0</v>
      </c>
    </row>
    <row r="160" spans="2:6" x14ac:dyDescent="0.2">
      <c r="B160" s="309"/>
      <c r="F160" s="302">
        <v>0</v>
      </c>
    </row>
    <row r="161" spans="2:6" x14ac:dyDescent="0.2">
      <c r="B161" s="309"/>
      <c r="F161" s="302">
        <v>0</v>
      </c>
    </row>
    <row r="162" spans="2:6" x14ac:dyDescent="0.2">
      <c r="B162" s="309"/>
      <c r="F162" s="302">
        <v>0</v>
      </c>
    </row>
    <row r="163" spans="2:6" x14ac:dyDescent="0.2">
      <c r="B163" s="309"/>
      <c r="F163" s="302">
        <v>0</v>
      </c>
    </row>
    <row r="164" spans="2:6" x14ac:dyDescent="0.2">
      <c r="B164" s="309"/>
      <c r="F164" s="302">
        <v>0</v>
      </c>
    </row>
    <row r="165" spans="2:6" x14ac:dyDescent="0.2">
      <c r="B165" s="309"/>
      <c r="F165" s="302">
        <v>0</v>
      </c>
    </row>
    <row r="166" spans="2:6" x14ac:dyDescent="0.2">
      <c r="B166" s="309"/>
      <c r="F166" s="302">
        <v>0</v>
      </c>
    </row>
    <row r="167" spans="2:6" x14ac:dyDescent="0.2">
      <c r="B167" s="309"/>
      <c r="F167" s="302">
        <v>0</v>
      </c>
    </row>
    <row r="168" spans="2:6" x14ac:dyDescent="0.2">
      <c r="B168" s="309"/>
      <c r="F168" s="302">
        <v>0</v>
      </c>
    </row>
    <row r="169" spans="2:6" x14ac:dyDescent="0.2">
      <c r="B169" s="309"/>
      <c r="F169" s="302">
        <v>0</v>
      </c>
    </row>
    <row r="170" spans="2:6" x14ac:dyDescent="0.2">
      <c r="B170" s="309"/>
      <c r="F170" s="302">
        <v>0</v>
      </c>
    </row>
    <row r="171" spans="2:6" x14ac:dyDescent="0.2">
      <c r="B171" s="309"/>
      <c r="F171" s="302">
        <v>0</v>
      </c>
    </row>
    <row r="172" spans="2:6" x14ac:dyDescent="0.2">
      <c r="B172" s="309"/>
      <c r="F172" s="302">
        <v>0</v>
      </c>
    </row>
    <row r="173" spans="2:6" x14ac:dyDescent="0.2">
      <c r="B173" s="309"/>
      <c r="F173" s="302">
        <v>0</v>
      </c>
    </row>
    <row r="174" spans="2:6" x14ac:dyDescent="0.2">
      <c r="B174" s="309"/>
      <c r="F174" s="302">
        <v>0</v>
      </c>
    </row>
    <row r="175" spans="2:6" x14ac:dyDescent="0.2">
      <c r="B175" s="309"/>
      <c r="F175" s="302">
        <v>0</v>
      </c>
    </row>
    <row r="176" spans="2:6" x14ac:dyDescent="0.2">
      <c r="B176" s="309"/>
      <c r="F176" s="302">
        <v>0</v>
      </c>
    </row>
    <row r="177" spans="2:6" x14ac:dyDescent="0.2">
      <c r="B177" s="309"/>
      <c r="F177" s="302">
        <v>0</v>
      </c>
    </row>
    <row r="178" spans="2:6" x14ac:dyDescent="0.2">
      <c r="B178" s="309"/>
      <c r="F178" s="302">
        <v>0</v>
      </c>
    </row>
    <row r="179" spans="2:6" x14ac:dyDescent="0.2">
      <c r="B179" s="309"/>
      <c r="F179" s="302">
        <v>0</v>
      </c>
    </row>
    <row r="180" spans="2:6" x14ac:dyDescent="0.2">
      <c r="B180" s="309"/>
      <c r="F180" s="302">
        <v>0</v>
      </c>
    </row>
    <row r="181" spans="2:6" x14ac:dyDescent="0.2">
      <c r="B181" s="309"/>
      <c r="F181" s="302">
        <v>0</v>
      </c>
    </row>
    <row r="182" spans="2:6" x14ac:dyDescent="0.2">
      <c r="B182" s="309"/>
      <c r="F182" s="302">
        <v>0</v>
      </c>
    </row>
    <row r="183" spans="2:6" x14ac:dyDescent="0.2">
      <c r="B183" s="309"/>
      <c r="F183" s="302">
        <v>0</v>
      </c>
    </row>
    <row r="184" spans="2:6" x14ac:dyDescent="0.2">
      <c r="B184" s="309"/>
      <c r="F184" s="302">
        <v>0</v>
      </c>
    </row>
    <row r="185" spans="2:6" x14ac:dyDescent="0.2">
      <c r="B185" s="309"/>
      <c r="F185" s="302">
        <v>0</v>
      </c>
    </row>
    <row r="186" spans="2:6" x14ac:dyDescent="0.2">
      <c r="B186" s="309"/>
      <c r="F186" s="302">
        <v>0</v>
      </c>
    </row>
    <row r="187" spans="2:6" x14ac:dyDescent="0.2">
      <c r="B187" s="309"/>
      <c r="F187" s="302">
        <v>0</v>
      </c>
    </row>
    <row r="188" spans="2:6" x14ac:dyDescent="0.2">
      <c r="B188" s="309"/>
      <c r="F188" s="302">
        <v>0</v>
      </c>
    </row>
    <row r="189" spans="2:6" x14ac:dyDescent="0.2">
      <c r="B189" s="309"/>
      <c r="F189" s="302">
        <v>0</v>
      </c>
    </row>
    <row r="190" spans="2:6" x14ac:dyDescent="0.2">
      <c r="B190" s="309"/>
      <c r="F190" s="302">
        <v>0</v>
      </c>
    </row>
    <row r="191" spans="2:6" x14ac:dyDescent="0.2">
      <c r="B191" s="309"/>
      <c r="F191" s="302">
        <v>0</v>
      </c>
    </row>
    <row r="192" spans="2:6" x14ac:dyDescent="0.2">
      <c r="B192" s="309"/>
      <c r="F192" s="302">
        <v>0</v>
      </c>
    </row>
    <row r="193" spans="2:6" x14ac:dyDescent="0.2">
      <c r="B193" s="309"/>
      <c r="F193" s="302">
        <v>0</v>
      </c>
    </row>
    <row r="194" spans="2:6" x14ac:dyDescent="0.2">
      <c r="B194" s="309"/>
      <c r="F194" s="302">
        <v>0</v>
      </c>
    </row>
    <row r="195" spans="2:6" x14ac:dyDescent="0.2">
      <c r="B195" s="309"/>
      <c r="F195" s="302">
        <v>0</v>
      </c>
    </row>
    <row r="196" spans="2:6" x14ac:dyDescent="0.2">
      <c r="B196" s="309"/>
      <c r="F196" s="302">
        <v>0</v>
      </c>
    </row>
    <row r="197" spans="2:6" x14ac:dyDescent="0.2">
      <c r="B197" s="309"/>
      <c r="F197" s="302">
        <v>0</v>
      </c>
    </row>
    <row r="198" spans="2:6" x14ac:dyDescent="0.2">
      <c r="B198" s="309"/>
      <c r="F198" s="302">
        <v>0</v>
      </c>
    </row>
    <row r="199" spans="2:6" x14ac:dyDescent="0.2">
      <c r="B199" s="309"/>
      <c r="F199" s="302">
        <v>0</v>
      </c>
    </row>
    <row r="200" spans="2:6" x14ac:dyDescent="0.2">
      <c r="B200" s="309"/>
      <c r="F200" s="302">
        <v>0</v>
      </c>
    </row>
    <row r="201" spans="2:6" x14ac:dyDescent="0.2">
      <c r="B201" s="309"/>
      <c r="F201" s="302">
        <v>0</v>
      </c>
    </row>
    <row r="202" spans="2:6" x14ac:dyDescent="0.2">
      <c r="B202" s="309"/>
      <c r="F202" s="302">
        <v>0</v>
      </c>
    </row>
    <row r="203" spans="2:6" x14ac:dyDescent="0.2">
      <c r="B203" s="309"/>
      <c r="F203" s="302">
        <v>0</v>
      </c>
    </row>
    <row r="204" spans="2:6" x14ac:dyDescent="0.2">
      <c r="B204" s="309"/>
      <c r="F204" s="302">
        <v>0</v>
      </c>
    </row>
    <row r="205" spans="2:6" x14ac:dyDescent="0.2">
      <c r="B205" s="309"/>
      <c r="F205" s="302">
        <v>0</v>
      </c>
    </row>
    <row r="206" spans="2:6" x14ac:dyDescent="0.2">
      <c r="B206" s="309"/>
      <c r="F206" s="302">
        <v>0</v>
      </c>
    </row>
    <row r="207" spans="2:6" x14ac:dyDescent="0.2">
      <c r="B207" s="309"/>
      <c r="F207" s="302">
        <v>0</v>
      </c>
    </row>
    <row r="208" spans="2:6" x14ac:dyDescent="0.2">
      <c r="B208" s="309"/>
      <c r="F208" s="302">
        <v>0</v>
      </c>
    </row>
    <row r="209" spans="2:6" x14ac:dyDescent="0.2">
      <c r="B209" s="309"/>
      <c r="F209" s="302">
        <v>0</v>
      </c>
    </row>
    <row r="210" spans="2:6" x14ac:dyDescent="0.2">
      <c r="B210" s="309"/>
      <c r="F210" s="302">
        <v>0</v>
      </c>
    </row>
    <row r="211" spans="2:6" x14ac:dyDescent="0.2">
      <c r="B211" s="309"/>
      <c r="F211" s="302">
        <v>0</v>
      </c>
    </row>
    <row r="212" spans="2:6" x14ac:dyDescent="0.2">
      <c r="B212" s="309"/>
      <c r="F212" s="302">
        <v>0</v>
      </c>
    </row>
    <row r="213" spans="2:6" x14ac:dyDescent="0.2">
      <c r="B213" s="309"/>
      <c r="F213" s="302">
        <v>0</v>
      </c>
    </row>
    <row r="214" spans="2:6" x14ac:dyDescent="0.2">
      <c r="B214" s="309"/>
      <c r="F214" s="302">
        <v>0</v>
      </c>
    </row>
    <row r="215" spans="2:6" x14ac:dyDescent="0.2">
      <c r="B215" s="309"/>
      <c r="F215" s="302">
        <v>0</v>
      </c>
    </row>
    <row r="216" spans="2:6" x14ac:dyDescent="0.2">
      <c r="B216" s="309"/>
      <c r="F216" s="302">
        <v>0</v>
      </c>
    </row>
    <row r="217" spans="2:6" x14ac:dyDescent="0.2">
      <c r="B217" s="309"/>
      <c r="F217" s="302">
        <v>0</v>
      </c>
    </row>
    <row r="218" spans="2:6" x14ac:dyDescent="0.2">
      <c r="B218" s="309"/>
      <c r="F218" s="302">
        <v>0</v>
      </c>
    </row>
    <row r="219" spans="2:6" x14ac:dyDescent="0.2">
      <c r="B219" s="309"/>
      <c r="F219" s="302">
        <v>0</v>
      </c>
    </row>
    <row r="220" spans="2:6" x14ac:dyDescent="0.2">
      <c r="B220" s="309"/>
      <c r="F220" s="302">
        <v>0</v>
      </c>
    </row>
    <row r="221" spans="2:6" x14ac:dyDescent="0.2">
      <c r="B221" s="309"/>
      <c r="F221" s="302">
        <v>0</v>
      </c>
    </row>
    <row r="222" spans="2:6" x14ac:dyDescent="0.2">
      <c r="B222" s="309"/>
      <c r="F222" s="302">
        <v>0</v>
      </c>
    </row>
    <row r="223" spans="2:6" x14ac:dyDescent="0.2">
      <c r="B223" s="309"/>
      <c r="F223" s="302">
        <v>0</v>
      </c>
    </row>
    <row r="224" spans="2:6" x14ac:dyDescent="0.2">
      <c r="B224" s="309"/>
      <c r="F224" s="302">
        <v>0</v>
      </c>
    </row>
    <row r="225" spans="2:6" x14ac:dyDescent="0.2">
      <c r="B225" s="309"/>
      <c r="F225" s="302">
        <v>0</v>
      </c>
    </row>
    <row r="226" spans="2:6" x14ac:dyDescent="0.2">
      <c r="B226" s="309"/>
      <c r="F226" s="302">
        <v>0</v>
      </c>
    </row>
    <row r="227" spans="2:6" x14ac:dyDescent="0.2">
      <c r="B227" s="309"/>
      <c r="F227" s="302">
        <v>0</v>
      </c>
    </row>
    <row r="228" spans="2:6" x14ac:dyDescent="0.2">
      <c r="B228" s="309"/>
      <c r="F228" s="302">
        <v>0</v>
      </c>
    </row>
    <row r="229" spans="2:6" x14ac:dyDescent="0.2">
      <c r="B229" s="309"/>
      <c r="F229" s="302">
        <v>0</v>
      </c>
    </row>
    <row r="230" spans="2:6" x14ac:dyDescent="0.2">
      <c r="B230" s="309"/>
      <c r="F230" s="302">
        <v>0</v>
      </c>
    </row>
    <row r="231" spans="2:6" x14ac:dyDescent="0.2">
      <c r="B231" s="309"/>
      <c r="F231" s="302">
        <v>0</v>
      </c>
    </row>
    <row r="232" spans="2:6" x14ac:dyDescent="0.2">
      <c r="B232" s="309"/>
      <c r="F232" s="302">
        <v>0</v>
      </c>
    </row>
    <row r="233" spans="2:6" x14ac:dyDescent="0.2">
      <c r="B233" s="309"/>
      <c r="F233" s="302">
        <v>0</v>
      </c>
    </row>
    <row r="234" spans="2:6" x14ac:dyDescent="0.2">
      <c r="B234" s="309"/>
      <c r="F234" s="302">
        <v>0</v>
      </c>
    </row>
    <row r="235" spans="2:6" x14ac:dyDescent="0.2">
      <c r="B235" s="309"/>
      <c r="F235" s="302">
        <v>0</v>
      </c>
    </row>
    <row r="236" spans="2:6" x14ac:dyDescent="0.2">
      <c r="B236" s="309"/>
      <c r="F236" s="302">
        <v>0</v>
      </c>
    </row>
    <row r="237" spans="2:6" x14ac:dyDescent="0.2">
      <c r="B237" s="309"/>
      <c r="F237" s="302">
        <v>0</v>
      </c>
    </row>
    <row r="238" spans="2:6" x14ac:dyDescent="0.2">
      <c r="B238" s="309"/>
      <c r="F238" s="302">
        <v>0</v>
      </c>
    </row>
    <row r="239" spans="2:6" x14ac:dyDescent="0.2">
      <c r="B239" s="309"/>
      <c r="F239" s="302">
        <v>0</v>
      </c>
    </row>
    <row r="240" spans="2:6" x14ac:dyDescent="0.2">
      <c r="B240" s="309"/>
      <c r="F240" s="302">
        <v>0</v>
      </c>
    </row>
    <row r="241" spans="2:6" x14ac:dyDescent="0.2">
      <c r="B241" s="309"/>
      <c r="F241" s="302">
        <v>0</v>
      </c>
    </row>
    <row r="242" spans="2:6" x14ac:dyDescent="0.2">
      <c r="B242" s="309"/>
    </row>
    <row r="243" spans="2:6" x14ac:dyDescent="0.2">
      <c r="B243" s="309"/>
    </row>
    <row r="244" spans="2:6" x14ac:dyDescent="0.2">
      <c r="B244" s="309"/>
    </row>
    <row r="245" spans="2:6" x14ac:dyDescent="0.2">
      <c r="B245" s="309"/>
    </row>
    <row r="246" spans="2:6" x14ac:dyDescent="0.2">
      <c r="B246" s="309"/>
    </row>
    <row r="247" spans="2:6" x14ac:dyDescent="0.2">
      <c r="B247" s="309"/>
    </row>
  </sheetData>
  <mergeCells count="4">
    <mergeCell ref="D1:F1"/>
    <mergeCell ref="A2:C3"/>
    <mergeCell ref="D2:F2"/>
    <mergeCell ref="D3:F3"/>
  </mergeCells>
  <printOptions horizontalCentered="1"/>
  <pageMargins left="0.70866141732283472" right="0.19685039370078741" top="0.74803149606299213" bottom="0.74803149606299213" header="0.31496062992125984" footer="0.31496062992125984"/>
  <pageSetup paperSize="9" scale="97" fitToHeight="0" orientation="portrait" r:id="rId1"/>
  <headerFooter>
    <oddFooter>&amp;C&amp;P</oddFooter>
  </headerFooter>
  <rowBreaks count="1" manualBreakCount="1">
    <brk id="1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K675"/>
  <sheetViews>
    <sheetView showZeros="0" zoomScale="85" zoomScaleNormal="85" zoomScaleSheetLayoutView="100" workbookViewId="0">
      <pane ySplit="6" topLeftCell="A7" activePane="bottomLeft" state="frozen"/>
      <selection activeCell="A29" sqref="A29:XFD30"/>
      <selection pane="bottomLeft" activeCell="F176" sqref="F176"/>
    </sheetView>
  </sheetViews>
  <sheetFormatPr defaultRowHeight="12.75" x14ac:dyDescent="0.2"/>
  <cols>
    <col min="1" max="1" width="4.85546875" style="298" bestFit="1" customWidth="1"/>
    <col min="2" max="2" width="2.85546875" style="299" bestFit="1" customWidth="1"/>
    <col min="3" max="3" width="43.85546875" style="310" customWidth="1"/>
    <col min="4" max="4" width="9" style="298" customWidth="1"/>
    <col min="5" max="5" width="11.140625" style="301" customWidth="1"/>
    <col min="6" max="6" width="10.7109375" style="302" customWidth="1"/>
    <col min="7" max="7" width="14.42578125" style="303" customWidth="1"/>
    <col min="8" max="8" width="12.7109375" style="298" bestFit="1" customWidth="1"/>
    <col min="9" max="16384" width="9.140625" style="298"/>
  </cols>
  <sheetData>
    <row r="1" spans="1:7" s="288" customFormat="1" ht="12.75" customHeight="1" x14ac:dyDescent="0.2">
      <c r="A1" s="284" t="s">
        <v>0</v>
      </c>
      <c r="B1" s="285"/>
      <c r="C1" s="286"/>
      <c r="D1" s="709" t="s">
        <v>368</v>
      </c>
      <c r="E1" s="710"/>
      <c r="F1" s="711"/>
      <c r="G1" s="287" t="s">
        <v>2</v>
      </c>
    </row>
    <row r="2" spans="1:7" s="288" customFormat="1" ht="12.75" customHeight="1" x14ac:dyDescent="0.2">
      <c r="A2" s="688" t="s">
        <v>369</v>
      </c>
      <c r="B2" s="689"/>
      <c r="C2" s="690"/>
      <c r="D2" s="712" t="s">
        <v>370</v>
      </c>
      <c r="E2" s="713"/>
      <c r="F2" s="714"/>
      <c r="G2" s="289" t="s">
        <v>371</v>
      </c>
    </row>
    <row r="3" spans="1:7" s="288" customFormat="1" x14ac:dyDescent="0.2">
      <c r="A3" s="691"/>
      <c r="B3" s="692"/>
      <c r="C3" s="693"/>
      <c r="D3" s="715" t="s">
        <v>372</v>
      </c>
      <c r="E3" s="716"/>
      <c r="F3" s="717"/>
      <c r="G3" s="290" t="s">
        <v>4</v>
      </c>
    </row>
    <row r="4" spans="1:7" s="294" customFormat="1" x14ac:dyDescent="0.2">
      <c r="A4" s="291"/>
      <c r="B4" s="292"/>
      <c r="C4" s="293" t="s">
        <v>450</v>
      </c>
      <c r="E4" s="295"/>
      <c r="F4" s="296"/>
      <c r="G4" s="297"/>
    </row>
    <row r="5" spans="1:7" x14ac:dyDescent="0.2">
      <c r="C5" s="300" t="s">
        <v>5</v>
      </c>
    </row>
    <row r="6" spans="1:7" ht="13.5" thickBot="1" x14ac:dyDescent="0.25">
      <c r="A6" s="304" t="s">
        <v>6</v>
      </c>
      <c r="B6" s="305"/>
      <c r="C6" s="306" t="s">
        <v>7</v>
      </c>
      <c r="D6" s="304" t="s">
        <v>8</v>
      </c>
      <c r="E6" s="307" t="s">
        <v>9</v>
      </c>
      <c r="F6" s="308" t="s">
        <v>10</v>
      </c>
      <c r="G6" s="308" t="s">
        <v>11</v>
      </c>
    </row>
    <row r="7" spans="1:7" ht="13.5" thickTop="1" x14ac:dyDescent="0.2">
      <c r="B7" s="309"/>
      <c r="F7" s="302">
        <v>0</v>
      </c>
    </row>
    <row r="8" spans="1:7" x14ac:dyDescent="0.2">
      <c r="A8" s="311"/>
      <c r="B8" s="309"/>
      <c r="C8" s="312"/>
      <c r="D8" s="313"/>
      <c r="E8" s="302"/>
      <c r="F8" s="314">
        <v>0</v>
      </c>
      <c r="G8" s="315">
        <f t="shared" ref="G8:G38" si="0">+F8*E8</f>
        <v>0</v>
      </c>
    </row>
    <row r="9" spans="1:7" s="319" customFormat="1" ht="14.25" customHeight="1" x14ac:dyDescent="0.2">
      <c r="A9" s="316">
        <v>1</v>
      </c>
      <c r="B9" s="317"/>
      <c r="C9" s="318" t="s">
        <v>376</v>
      </c>
      <c r="D9" s="313"/>
      <c r="E9" s="302"/>
      <c r="F9" s="337">
        <v>0</v>
      </c>
      <c r="G9" s="484">
        <f t="shared" si="0"/>
        <v>0</v>
      </c>
    </row>
    <row r="10" spans="1:7" x14ac:dyDescent="0.2">
      <c r="A10" s="311"/>
      <c r="B10" s="309"/>
      <c r="C10" s="312"/>
      <c r="D10" s="313"/>
      <c r="E10" s="302"/>
      <c r="F10" s="337">
        <v>0</v>
      </c>
      <c r="G10" s="484">
        <f t="shared" si="0"/>
        <v>0</v>
      </c>
    </row>
    <row r="11" spans="1:7" x14ac:dyDescent="0.2">
      <c r="A11" s="311"/>
      <c r="B11" s="309"/>
      <c r="C11" s="312"/>
      <c r="D11" s="313"/>
      <c r="E11" s="302"/>
      <c r="F11" s="337">
        <v>0</v>
      </c>
      <c r="G11" s="485">
        <f t="shared" si="0"/>
        <v>0</v>
      </c>
    </row>
    <row r="12" spans="1:7" x14ac:dyDescent="0.2">
      <c r="A12" s="320">
        <f>MAX(A$10:A11)+1</f>
        <v>1</v>
      </c>
      <c r="B12" s="309"/>
      <c r="C12" s="312" t="s">
        <v>377</v>
      </c>
      <c r="E12" s="323"/>
      <c r="F12" s="337">
        <v>0</v>
      </c>
      <c r="G12" s="485">
        <f t="shared" si="0"/>
        <v>0</v>
      </c>
    </row>
    <row r="13" spans="1:7" ht="38.25" x14ac:dyDescent="0.2">
      <c r="A13" s="320"/>
      <c r="B13" s="309"/>
      <c r="C13" s="312" t="s">
        <v>902</v>
      </c>
      <c r="E13" s="323"/>
      <c r="F13" s="337"/>
      <c r="G13" s="485">
        <f t="shared" si="0"/>
        <v>0</v>
      </c>
    </row>
    <row r="14" spans="1:7" x14ac:dyDescent="0.2">
      <c r="A14" s="320"/>
      <c r="B14" s="309"/>
      <c r="C14" s="312" t="s">
        <v>378</v>
      </c>
      <c r="D14" s="324"/>
      <c r="E14" s="302"/>
      <c r="F14" s="337"/>
      <c r="G14" s="485">
        <f t="shared" si="0"/>
        <v>0</v>
      </c>
    </row>
    <row r="15" spans="1:7" x14ac:dyDescent="0.2">
      <c r="A15" s="320"/>
      <c r="B15" s="309"/>
      <c r="C15" s="312"/>
      <c r="D15" s="313"/>
      <c r="E15" s="302"/>
      <c r="F15" s="337"/>
      <c r="G15" s="484">
        <f t="shared" si="0"/>
        <v>0</v>
      </c>
    </row>
    <row r="16" spans="1:7" x14ac:dyDescent="0.2">
      <c r="A16" s="320"/>
      <c r="B16" s="309" t="s">
        <v>379</v>
      </c>
      <c r="C16" s="312" t="s">
        <v>380</v>
      </c>
      <c r="D16" s="324" t="s">
        <v>12</v>
      </c>
      <c r="E16" s="302">
        <v>3</v>
      </c>
      <c r="F16" s="337"/>
      <c r="G16" s="485">
        <f t="shared" si="0"/>
        <v>0</v>
      </c>
    </row>
    <row r="17" spans="1:7" x14ac:dyDescent="0.2">
      <c r="A17" s="320"/>
      <c r="B17" s="324" t="s">
        <v>379</v>
      </c>
      <c r="C17" s="312" t="s">
        <v>381</v>
      </c>
      <c r="D17" s="324" t="s">
        <v>12</v>
      </c>
      <c r="E17" s="302">
        <v>4</v>
      </c>
      <c r="F17" s="337"/>
      <c r="G17" s="485">
        <f t="shared" si="0"/>
        <v>0</v>
      </c>
    </row>
    <row r="18" spans="1:7" x14ac:dyDescent="0.2">
      <c r="A18" s="320"/>
      <c r="B18" s="309" t="s">
        <v>379</v>
      </c>
      <c r="C18" s="312" t="s">
        <v>382</v>
      </c>
      <c r="D18" s="324" t="s">
        <v>12</v>
      </c>
      <c r="E18" s="302">
        <v>2</v>
      </c>
      <c r="F18" s="337"/>
      <c r="G18" s="484">
        <f t="shared" si="0"/>
        <v>0</v>
      </c>
    </row>
    <row r="19" spans="1:7" x14ac:dyDescent="0.2">
      <c r="A19" s="311"/>
      <c r="B19" s="309"/>
      <c r="C19" s="312"/>
      <c r="D19" s="313"/>
      <c r="E19" s="302"/>
      <c r="F19" s="337"/>
      <c r="G19" s="484">
        <f t="shared" si="0"/>
        <v>0</v>
      </c>
    </row>
    <row r="20" spans="1:7" x14ac:dyDescent="0.2">
      <c r="A20" s="311"/>
      <c r="B20" s="309"/>
      <c r="C20" s="312"/>
      <c r="D20" s="313"/>
      <c r="E20" s="302"/>
      <c r="F20" s="337"/>
      <c r="G20" s="485">
        <f t="shared" si="0"/>
        <v>0</v>
      </c>
    </row>
    <row r="21" spans="1:7" ht="25.5" x14ac:dyDescent="0.2">
      <c r="A21" s="320">
        <f>MAX(A$12:A20)+1</f>
        <v>2</v>
      </c>
      <c r="B21" s="309"/>
      <c r="C21" s="312" t="s">
        <v>901</v>
      </c>
      <c r="E21" s="323"/>
      <c r="F21" s="337"/>
      <c r="G21" s="485">
        <f t="shared" si="0"/>
        <v>0</v>
      </c>
    </row>
    <row r="22" spans="1:7" ht="51" x14ac:dyDescent="0.2">
      <c r="A22" s="320"/>
      <c r="B22" s="309"/>
      <c r="C22" s="312" t="s">
        <v>383</v>
      </c>
      <c r="E22" s="323"/>
      <c r="F22" s="337"/>
      <c r="G22" s="485">
        <f t="shared" si="0"/>
        <v>0</v>
      </c>
    </row>
    <row r="23" spans="1:7" ht="14.25" x14ac:dyDescent="0.2">
      <c r="A23" s="320"/>
      <c r="B23" s="309"/>
      <c r="C23" s="312" t="s">
        <v>459</v>
      </c>
      <c r="D23" s="324" t="s">
        <v>458</v>
      </c>
      <c r="E23" s="302">
        <v>12.75</v>
      </c>
      <c r="F23" s="337"/>
      <c r="G23" s="485">
        <f t="shared" si="0"/>
        <v>0</v>
      </c>
    </row>
    <row r="24" spans="1:7" x14ac:dyDescent="0.2">
      <c r="A24" s="311"/>
      <c r="B24" s="309"/>
      <c r="C24" s="312"/>
      <c r="D24" s="313"/>
      <c r="E24" s="302"/>
      <c r="F24" s="337"/>
      <c r="G24" s="484">
        <f t="shared" si="0"/>
        <v>0</v>
      </c>
    </row>
    <row r="25" spans="1:7" x14ac:dyDescent="0.2">
      <c r="A25" s="311"/>
      <c r="B25" s="309"/>
      <c r="C25" s="312"/>
      <c r="D25" s="313"/>
      <c r="E25" s="302"/>
      <c r="F25" s="337"/>
      <c r="G25" s="485">
        <f t="shared" si="0"/>
        <v>0</v>
      </c>
    </row>
    <row r="26" spans="1:7" ht="25.5" x14ac:dyDescent="0.2">
      <c r="A26" s="320">
        <f>MAX(A$12:A25)+1</f>
        <v>3</v>
      </c>
      <c r="B26" s="309"/>
      <c r="C26" s="312" t="s">
        <v>384</v>
      </c>
      <c r="E26" s="323"/>
      <c r="F26" s="337"/>
      <c r="G26" s="485">
        <f t="shared" si="0"/>
        <v>0</v>
      </c>
    </row>
    <row r="27" spans="1:7" ht="51" x14ac:dyDescent="0.2">
      <c r="A27" s="320"/>
      <c r="B27" s="309"/>
      <c r="C27" s="312" t="s">
        <v>385</v>
      </c>
      <c r="E27" s="323"/>
      <c r="F27" s="337"/>
      <c r="G27" s="485">
        <f t="shared" si="0"/>
        <v>0</v>
      </c>
    </row>
    <row r="28" spans="1:7" ht="14.25" x14ac:dyDescent="0.2">
      <c r="A28" s="320"/>
      <c r="B28" s="309"/>
      <c r="C28" s="312" t="s">
        <v>460</v>
      </c>
      <c r="D28" s="324" t="s">
        <v>404</v>
      </c>
      <c r="E28" s="302">
        <v>9</v>
      </c>
      <c r="F28" s="337"/>
      <c r="G28" s="485">
        <f t="shared" si="0"/>
        <v>0</v>
      </c>
    </row>
    <row r="29" spans="1:7" x14ac:dyDescent="0.2">
      <c r="A29" s="311"/>
      <c r="B29" s="309"/>
      <c r="C29" s="312"/>
      <c r="D29" s="313"/>
      <c r="E29" s="302"/>
      <c r="F29" s="337"/>
      <c r="G29" s="484">
        <f t="shared" si="0"/>
        <v>0</v>
      </c>
    </row>
    <row r="30" spans="1:7" x14ac:dyDescent="0.2">
      <c r="A30" s="311"/>
      <c r="B30" s="309"/>
      <c r="C30" s="312"/>
      <c r="D30" s="313"/>
      <c r="E30" s="302"/>
      <c r="F30" s="337"/>
      <c r="G30" s="485">
        <f t="shared" si="0"/>
        <v>0</v>
      </c>
    </row>
    <row r="31" spans="1:7" ht="25.5" x14ac:dyDescent="0.2">
      <c r="A31" s="320">
        <f>MAX(A$12:A30)+1</f>
        <v>4</v>
      </c>
      <c r="B31" s="309"/>
      <c r="C31" s="312" t="s">
        <v>386</v>
      </c>
      <c r="E31" s="323"/>
      <c r="F31" s="337"/>
      <c r="G31" s="485">
        <f t="shared" si="0"/>
        <v>0</v>
      </c>
    </row>
    <row r="32" spans="1:7" ht="76.5" x14ac:dyDescent="0.2">
      <c r="A32" s="320"/>
      <c r="B32" s="309"/>
      <c r="C32" s="312" t="s">
        <v>387</v>
      </c>
      <c r="E32" s="323"/>
      <c r="F32" s="337"/>
      <c r="G32" s="485">
        <f t="shared" si="0"/>
        <v>0</v>
      </c>
    </row>
    <row r="33" spans="1:8" ht="14.25" x14ac:dyDescent="0.2">
      <c r="A33" s="320"/>
      <c r="B33" s="309"/>
      <c r="C33" s="312" t="s">
        <v>460</v>
      </c>
      <c r="D33" s="324" t="s">
        <v>404</v>
      </c>
      <c r="E33" s="302">
        <v>16</v>
      </c>
      <c r="F33" s="337"/>
      <c r="G33" s="485">
        <f t="shared" si="0"/>
        <v>0</v>
      </c>
    </row>
    <row r="34" spans="1:8" x14ac:dyDescent="0.2">
      <c r="A34" s="311"/>
      <c r="B34" s="309"/>
      <c r="C34" s="312"/>
      <c r="D34" s="313"/>
      <c r="E34" s="302"/>
      <c r="G34" s="315">
        <f t="shared" si="0"/>
        <v>0</v>
      </c>
    </row>
    <row r="35" spans="1:8" x14ac:dyDescent="0.2">
      <c r="A35" s="311"/>
      <c r="B35" s="309"/>
      <c r="C35" s="312"/>
      <c r="D35" s="313"/>
      <c r="E35" s="302"/>
      <c r="G35" s="303">
        <f t="shared" si="0"/>
        <v>0</v>
      </c>
    </row>
    <row r="36" spans="1:8" x14ac:dyDescent="0.2">
      <c r="A36" s="320">
        <f>MAX(A$12:A35)+1</f>
        <v>5</v>
      </c>
      <c r="B36" s="309"/>
      <c r="C36" s="312" t="s">
        <v>388</v>
      </c>
      <c r="E36" s="323"/>
      <c r="G36" s="303">
        <f t="shared" si="0"/>
        <v>0</v>
      </c>
    </row>
    <row r="37" spans="1:8" ht="63.75" x14ac:dyDescent="0.2">
      <c r="A37" s="320"/>
      <c r="B37" s="309"/>
      <c r="C37" s="312" t="s">
        <v>389</v>
      </c>
      <c r="E37" s="323"/>
      <c r="G37" s="303">
        <f t="shared" si="0"/>
        <v>0</v>
      </c>
    </row>
    <row r="38" spans="1:8" ht="14.25" x14ac:dyDescent="0.2">
      <c r="A38" s="320"/>
      <c r="B38" s="309"/>
      <c r="C38" s="312" t="s">
        <v>460</v>
      </c>
      <c r="D38" s="324" t="s">
        <v>404</v>
      </c>
      <c r="E38" s="302">
        <v>80.5</v>
      </c>
      <c r="G38" s="303">
        <f t="shared" si="0"/>
        <v>0</v>
      </c>
    </row>
    <row r="39" spans="1:8" x14ac:dyDescent="0.2">
      <c r="A39" s="311"/>
      <c r="B39" s="309"/>
      <c r="C39" s="312"/>
      <c r="D39" s="324"/>
      <c r="F39" s="302">
        <v>0</v>
      </c>
      <c r="G39" s="315"/>
    </row>
    <row r="40" spans="1:8" x14ac:dyDescent="0.2">
      <c r="A40" s="325">
        <f>+A9</f>
        <v>1</v>
      </c>
      <c r="B40" s="326"/>
      <c r="C40" s="327" t="str">
        <f>+C9</f>
        <v>PRIPREMNI RADOVI, RUŠENJA I DEMONTAŽE</v>
      </c>
      <c r="D40" s="327"/>
      <c r="E40" s="328" t="s">
        <v>13</v>
      </c>
      <c r="F40" s="329">
        <v>0</v>
      </c>
      <c r="G40" s="330">
        <f>SUM($G$8:G39)</f>
        <v>0</v>
      </c>
      <c r="H40" s="303"/>
    </row>
    <row r="41" spans="1:8" x14ac:dyDescent="0.2">
      <c r="A41" s="311"/>
      <c r="B41" s="309"/>
      <c r="F41" s="302">
        <v>0</v>
      </c>
    </row>
    <row r="42" spans="1:8" x14ac:dyDescent="0.2">
      <c r="A42" s="311"/>
      <c r="B42" s="309"/>
      <c r="F42" s="302">
        <v>0</v>
      </c>
    </row>
    <row r="43" spans="1:8" x14ac:dyDescent="0.2">
      <c r="A43" s="311"/>
      <c r="B43" s="309"/>
      <c r="C43" s="312"/>
      <c r="D43" s="313"/>
      <c r="E43" s="302"/>
      <c r="F43" s="314"/>
      <c r="G43" s="315">
        <f t="shared" ref="G43:G55" si="1">+F43*E43</f>
        <v>0</v>
      </c>
    </row>
    <row r="44" spans="1:8" x14ac:dyDescent="0.2">
      <c r="A44" s="332">
        <v>2</v>
      </c>
      <c r="B44" s="317"/>
      <c r="C44" s="318" t="s">
        <v>390</v>
      </c>
      <c r="D44" s="313"/>
      <c r="E44" s="302"/>
      <c r="G44" s="315">
        <f t="shared" si="1"/>
        <v>0</v>
      </c>
    </row>
    <row r="45" spans="1:8" x14ac:dyDescent="0.2">
      <c r="A45" s="320"/>
      <c r="B45" s="309"/>
      <c r="C45" s="312"/>
      <c r="D45" s="301"/>
      <c r="E45" s="302"/>
      <c r="F45" s="315"/>
      <c r="G45" s="315">
        <f t="shared" si="1"/>
        <v>0</v>
      </c>
    </row>
    <row r="46" spans="1:8" x14ac:dyDescent="0.2">
      <c r="A46" s="320"/>
      <c r="B46" s="309"/>
      <c r="C46" s="312"/>
      <c r="D46" s="301"/>
      <c r="E46" s="302"/>
      <c r="F46" s="315"/>
      <c r="G46" s="315">
        <f t="shared" si="1"/>
        <v>0</v>
      </c>
    </row>
    <row r="47" spans="1:8" ht="38.25" x14ac:dyDescent="0.2">
      <c r="A47" s="320">
        <f>MAX(A$46:A46)+1</f>
        <v>1</v>
      </c>
      <c r="B47" s="309"/>
      <c r="C47" s="401" t="s">
        <v>391</v>
      </c>
      <c r="D47" s="324"/>
      <c r="E47" s="315"/>
      <c r="G47" s="315">
        <f t="shared" si="1"/>
        <v>0</v>
      </c>
    </row>
    <row r="48" spans="1:8" ht="51" x14ac:dyDescent="0.2">
      <c r="A48" s="320"/>
      <c r="B48" s="309"/>
      <c r="C48" s="312" t="s">
        <v>392</v>
      </c>
      <c r="D48" s="324"/>
      <c r="E48" s="315"/>
      <c r="G48" s="315">
        <f t="shared" si="1"/>
        <v>0</v>
      </c>
    </row>
    <row r="49" spans="1:7" x14ac:dyDescent="0.2">
      <c r="A49" s="320"/>
      <c r="B49" s="309"/>
      <c r="C49" s="312" t="s">
        <v>393</v>
      </c>
      <c r="D49" s="324"/>
      <c r="G49" s="315">
        <f t="shared" si="1"/>
        <v>0</v>
      </c>
    </row>
    <row r="50" spans="1:7" ht="14.25" x14ac:dyDescent="0.2">
      <c r="A50" s="320"/>
      <c r="B50" s="309"/>
      <c r="C50" s="312" t="s">
        <v>467</v>
      </c>
      <c r="D50" s="324" t="s">
        <v>404</v>
      </c>
      <c r="E50" s="315">
        <v>96</v>
      </c>
      <c r="G50" s="315">
        <f t="shared" si="1"/>
        <v>0</v>
      </c>
    </row>
    <row r="51" spans="1:7" x14ac:dyDescent="0.2">
      <c r="A51" s="320"/>
      <c r="B51" s="309"/>
      <c r="C51" s="312"/>
      <c r="D51" s="324"/>
      <c r="F51" s="314"/>
      <c r="G51" s="303">
        <f t="shared" si="1"/>
        <v>0</v>
      </c>
    </row>
    <row r="52" spans="1:7" x14ac:dyDescent="0.2">
      <c r="A52" s="320"/>
      <c r="B52" s="309"/>
      <c r="C52" s="312"/>
      <c r="D52" s="324"/>
      <c r="F52" s="314"/>
      <c r="G52" s="303">
        <f t="shared" si="1"/>
        <v>0</v>
      </c>
    </row>
    <row r="53" spans="1:7" ht="25.5" x14ac:dyDescent="0.2">
      <c r="A53" s="320">
        <f>MAX(A$46:A52)+1</f>
        <v>2</v>
      </c>
      <c r="B53" s="309"/>
      <c r="C53" s="312" t="s">
        <v>394</v>
      </c>
      <c r="D53" s="313"/>
      <c r="F53" s="314"/>
      <c r="G53" s="303">
        <f t="shared" si="1"/>
        <v>0</v>
      </c>
    </row>
    <row r="54" spans="1:7" ht="25.5" x14ac:dyDescent="0.2">
      <c r="A54" s="320"/>
      <c r="B54" s="309"/>
      <c r="C54" s="312" t="s">
        <v>395</v>
      </c>
      <c r="D54" s="313"/>
      <c r="F54" s="314"/>
      <c r="G54" s="303">
        <f t="shared" si="1"/>
        <v>0</v>
      </c>
    </row>
    <row r="55" spans="1:7" ht="14.25" x14ac:dyDescent="0.2">
      <c r="A55" s="320"/>
      <c r="B55" s="309"/>
      <c r="C55" s="312" t="s">
        <v>467</v>
      </c>
      <c r="D55" s="324" t="s">
        <v>404</v>
      </c>
      <c r="E55" s="315">
        <v>96</v>
      </c>
      <c r="G55" s="303">
        <f t="shared" si="1"/>
        <v>0</v>
      </c>
    </row>
    <row r="56" spans="1:7" x14ac:dyDescent="0.2">
      <c r="A56" s="320"/>
      <c r="B56" s="309"/>
      <c r="C56" s="312"/>
      <c r="D56" s="324"/>
      <c r="E56" s="302"/>
      <c r="G56" s="315">
        <f>+F56*E56</f>
        <v>0</v>
      </c>
    </row>
    <row r="57" spans="1:7" x14ac:dyDescent="0.2">
      <c r="A57" s="320"/>
      <c r="B57" s="309"/>
      <c r="C57" s="312"/>
      <c r="D57" s="324"/>
      <c r="E57" s="302"/>
      <c r="G57" s="315">
        <f t="shared" ref="G57:G67" si="2">+F57*E57</f>
        <v>0</v>
      </c>
    </row>
    <row r="58" spans="1:7" ht="25.5" x14ac:dyDescent="0.2">
      <c r="A58" s="320">
        <f>MAX(A$46:A57)+1</f>
        <v>3</v>
      </c>
      <c r="B58" s="309"/>
      <c r="C58" s="312" t="s">
        <v>396</v>
      </c>
      <c r="D58" s="324"/>
      <c r="E58" s="302"/>
      <c r="G58" s="315">
        <f t="shared" si="2"/>
        <v>0</v>
      </c>
    </row>
    <row r="59" spans="1:7" ht="192.75" x14ac:dyDescent="0.2">
      <c r="A59" s="320"/>
      <c r="B59" s="309"/>
      <c r="C59" s="312" t="s">
        <v>468</v>
      </c>
      <c r="D59" s="324"/>
      <c r="E59" s="302"/>
      <c r="G59" s="315">
        <f t="shared" si="2"/>
        <v>0</v>
      </c>
    </row>
    <row r="60" spans="1:7" ht="63.75" x14ac:dyDescent="0.2">
      <c r="A60" s="320"/>
      <c r="B60" s="309"/>
      <c r="C60" s="312" t="s">
        <v>397</v>
      </c>
      <c r="D60" s="324"/>
      <c r="E60" s="302"/>
      <c r="G60" s="315">
        <f t="shared" si="2"/>
        <v>0</v>
      </c>
    </row>
    <row r="61" spans="1:7" ht="14.25" x14ac:dyDescent="0.2">
      <c r="A61" s="320"/>
      <c r="B61" s="309"/>
      <c r="C61" s="312" t="s">
        <v>469</v>
      </c>
      <c r="D61" s="324" t="s">
        <v>404</v>
      </c>
      <c r="E61" s="302">
        <v>16</v>
      </c>
      <c r="F61" s="315"/>
      <c r="G61" s="315">
        <f t="shared" si="2"/>
        <v>0</v>
      </c>
    </row>
    <row r="62" spans="1:7" x14ac:dyDescent="0.2">
      <c r="A62" s="320"/>
      <c r="B62" s="309"/>
      <c r="C62" s="312"/>
      <c r="D62" s="324"/>
      <c r="G62" s="303">
        <f t="shared" si="2"/>
        <v>0</v>
      </c>
    </row>
    <row r="63" spans="1:7" x14ac:dyDescent="0.2">
      <c r="A63" s="320"/>
      <c r="B63" s="309"/>
      <c r="C63" s="312"/>
      <c r="D63" s="324"/>
    </row>
    <row r="64" spans="1:7" x14ac:dyDescent="0.2">
      <c r="A64" s="320"/>
      <c r="B64" s="309"/>
      <c r="C64" s="312"/>
      <c r="D64" s="324"/>
      <c r="G64" s="303">
        <f t="shared" si="2"/>
        <v>0</v>
      </c>
    </row>
    <row r="65" spans="1:8" ht="25.5" x14ac:dyDescent="0.2">
      <c r="A65" s="320">
        <f>MAX(A$46:A64)+1</f>
        <v>4</v>
      </c>
      <c r="B65" s="309"/>
      <c r="C65" s="312" t="s">
        <v>903</v>
      </c>
      <c r="D65" s="313"/>
      <c r="G65" s="303">
        <f t="shared" si="2"/>
        <v>0</v>
      </c>
    </row>
    <row r="66" spans="1:8" ht="38.25" x14ac:dyDescent="0.2">
      <c r="A66" s="320"/>
      <c r="B66" s="309"/>
      <c r="C66" s="312" t="s">
        <v>398</v>
      </c>
      <c r="D66" s="313"/>
      <c r="G66" s="303">
        <f t="shared" si="2"/>
        <v>0</v>
      </c>
    </row>
    <row r="67" spans="1:8" ht="14.25" x14ac:dyDescent="0.2">
      <c r="A67" s="311"/>
      <c r="B67" s="309"/>
      <c r="C67" s="312" t="s">
        <v>470</v>
      </c>
      <c r="D67" s="324" t="s">
        <v>404</v>
      </c>
      <c r="E67" s="302">
        <v>109</v>
      </c>
      <c r="F67" s="315"/>
      <c r="G67" s="315">
        <f t="shared" si="2"/>
        <v>0</v>
      </c>
    </row>
    <row r="68" spans="1:8" x14ac:dyDescent="0.2">
      <c r="A68" s="311"/>
      <c r="B68" s="309"/>
      <c r="C68" s="312"/>
      <c r="D68" s="324"/>
      <c r="E68" s="302"/>
      <c r="G68" s="315"/>
    </row>
    <row r="69" spans="1:8" x14ac:dyDescent="0.2">
      <c r="A69" s="325">
        <f>+A44</f>
        <v>2</v>
      </c>
      <c r="B69" s="326"/>
      <c r="C69" s="327" t="str">
        <f>+C44</f>
        <v>ESTRISI I PRIPREMA PODOVA</v>
      </c>
      <c r="D69" s="327"/>
      <c r="E69" s="333" t="s">
        <v>13</v>
      </c>
      <c r="F69" s="329"/>
      <c r="G69" s="330">
        <f>SUM($G$43:G68)</f>
        <v>0</v>
      </c>
    </row>
    <row r="70" spans="1:8" x14ac:dyDescent="0.2">
      <c r="A70" s="311"/>
      <c r="B70" s="309"/>
    </row>
    <row r="71" spans="1:8" x14ac:dyDescent="0.2">
      <c r="B71" s="309"/>
      <c r="H71" s="331"/>
    </row>
    <row r="72" spans="1:8" x14ac:dyDescent="0.2">
      <c r="A72" s="311"/>
      <c r="B72" s="309"/>
      <c r="C72" s="312"/>
      <c r="D72" s="313"/>
      <c r="E72" s="302"/>
      <c r="F72" s="314"/>
      <c r="G72" s="315">
        <f t="shared" ref="G72:G85" si="3">+F72*E72</f>
        <v>0</v>
      </c>
      <c r="H72" s="331"/>
    </row>
    <row r="73" spans="1:8" x14ac:dyDescent="0.2">
      <c r="A73" s="316">
        <v>3</v>
      </c>
      <c r="B73" s="317"/>
      <c r="C73" s="318" t="s">
        <v>399</v>
      </c>
      <c r="D73" s="313"/>
      <c r="E73" s="302"/>
      <c r="G73" s="315">
        <f t="shared" si="3"/>
        <v>0</v>
      </c>
      <c r="H73" s="331"/>
    </row>
    <row r="74" spans="1:8" x14ac:dyDescent="0.2">
      <c r="A74" s="320"/>
      <c r="B74" s="309"/>
      <c r="C74" s="312"/>
      <c r="D74" s="324"/>
      <c r="E74" s="302"/>
      <c r="G74" s="315">
        <f t="shared" si="3"/>
        <v>0</v>
      </c>
      <c r="H74" s="331"/>
    </row>
    <row r="75" spans="1:8" x14ac:dyDescent="0.2">
      <c r="A75" s="320"/>
      <c r="B75" s="309"/>
      <c r="C75" s="312"/>
      <c r="D75" s="324"/>
      <c r="E75" s="302"/>
      <c r="G75" s="315">
        <f t="shared" si="3"/>
        <v>0</v>
      </c>
      <c r="H75" s="331"/>
    </row>
    <row r="76" spans="1:8" ht="25.5" x14ac:dyDescent="0.2">
      <c r="A76" s="320">
        <f>MAX(A$75:A75)+1</f>
        <v>1</v>
      </c>
      <c r="B76" s="309"/>
      <c r="C76" s="312" t="s">
        <v>900</v>
      </c>
      <c r="D76" s="324"/>
      <c r="E76" s="302"/>
      <c r="G76" s="315">
        <f t="shared" si="3"/>
        <v>0</v>
      </c>
      <c r="H76" s="331"/>
    </row>
    <row r="77" spans="1:8" ht="102" x14ac:dyDescent="0.2">
      <c r="A77" s="320"/>
      <c r="B77" s="309"/>
      <c r="C77" s="312" t="s">
        <v>400</v>
      </c>
      <c r="D77" s="324"/>
      <c r="E77" s="302"/>
      <c r="G77" s="315">
        <f t="shared" si="3"/>
        <v>0</v>
      </c>
      <c r="H77" s="331"/>
    </row>
    <row r="78" spans="1:8" ht="51" x14ac:dyDescent="0.2">
      <c r="A78" s="320"/>
      <c r="B78" s="309"/>
      <c r="C78" s="312" t="s">
        <v>917</v>
      </c>
      <c r="D78" s="324"/>
      <c r="E78" s="302"/>
      <c r="G78" s="315">
        <f t="shared" si="3"/>
        <v>0</v>
      </c>
      <c r="H78" s="331"/>
    </row>
    <row r="79" spans="1:8" ht="14.25" x14ac:dyDescent="0.2">
      <c r="A79" s="320"/>
      <c r="B79" s="309"/>
      <c r="C79" s="312" t="s">
        <v>461</v>
      </c>
      <c r="D79" s="324" t="s">
        <v>404</v>
      </c>
      <c r="E79" s="302">
        <v>54.5</v>
      </c>
      <c r="G79" s="315">
        <f t="shared" si="3"/>
        <v>0</v>
      </c>
      <c r="H79" s="331"/>
    </row>
    <row r="80" spans="1:8" x14ac:dyDescent="0.2">
      <c r="A80" s="320"/>
      <c r="B80" s="309"/>
      <c r="C80" s="312"/>
      <c r="D80" s="324"/>
      <c r="E80" s="302"/>
      <c r="G80" s="315">
        <f t="shared" si="3"/>
        <v>0</v>
      </c>
      <c r="H80" s="331"/>
    </row>
    <row r="81" spans="1:8" x14ac:dyDescent="0.2">
      <c r="A81" s="320"/>
      <c r="B81" s="309"/>
      <c r="C81" s="312"/>
      <c r="D81" s="324"/>
      <c r="E81" s="302"/>
      <c r="G81" s="315">
        <f t="shared" si="3"/>
        <v>0</v>
      </c>
      <c r="H81" s="331"/>
    </row>
    <row r="82" spans="1:8" ht="38.25" x14ac:dyDescent="0.2">
      <c r="A82" s="320">
        <f>MAX(A$75:A81)+1</f>
        <v>2</v>
      </c>
      <c r="B82" s="309"/>
      <c r="C82" s="312" t="s">
        <v>401</v>
      </c>
      <c r="D82" s="324"/>
      <c r="E82" s="302"/>
      <c r="G82" s="315">
        <f t="shared" si="3"/>
        <v>0</v>
      </c>
      <c r="H82" s="331"/>
    </row>
    <row r="83" spans="1:8" ht="89.25" x14ac:dyDescent="0.2">
      <c r="A83" s="320"/>
      <c r="B83" s="309"/>
      <c r="C83" s="312" t="s">
        <v>402</v>
      </c>
      <c r="D83" s="324"/>
      <c r="E83" s="302"/>
      <c r="G83" s="315">
        <f t="shared" si="3"/>
        <v>0</v>
      </c>
      <c r="H83" s="331"/>
    </row>
    <row r="84" spans="1:8" ht="51" x14ac:dyDescent="0.2">
      <c r="A84" s="320"/>
      <c r="B84" s="309"/>
      <c r="C84" s="312" t="s">
        <v>917</v>
      </c>
      <c r="D84" s="324"/>
      <c r="E84" s="302"/>
      <c r="G84" s="315">
        <f t="shared" si="3"/>
        <v>0</v>
      </c>
      <c r="H84" s="331"/>
    </row>
    <row r="85" spans="1:8" ht="14.25" x14ac:dyDescent="0.2">
      <c r="A85" s="320"/>
      <c r="B85" s="309"/>
      <c r="C85" s="312" t="s">
        <v>461</v>
      </c>
      <c r="D85" s="324" t="s">
        <v>404</v>
      </c>
      <c r="E85" s="302">
        <v>90</v>
      </c>
      <c r="G85" s="315">
        <f t="shared" si="3"/>
        <v>0</v>
      </c>
      <c r="H85" s="331"/>
    </row>
    <row r="86" spans="1:8" x14ac:dyDescent="0.2">
      <c r="A86" s="311"/>
      <c r="B86" s="309"/>
      <c r="C86" s="312"/>
      <c r="D86" s="324"/>
      <c r="E86" s="302"/>
      <c r="G86" s="315"/>
      <c r="H86" s="331"/>
    </row>
    <row r="87" spans="1:8" x14ac:dyDescent="0.2">
      <c r="A87" s="325">
        <f>+A73</f>
        <v>3</v>
      </c>
      <c r="B87" s="326"/>
      <c r="C87" s="327" t="str">
        <f>+C73</f>
        <v>PREGRADNI ZIDOVI I OBLOGE</v>
      </c>
      <c r="D87" s="327"/>
      <c r="E87" s="333" t="s">
        <v>13</v>
      </c>
      <c r="F87" s="329"/>
      <c r="G87" s="330">
        <f>SUM($G$72:G86)</f>
        <v>0</v>
      </c>
      <c r="H87" s="331"/>
    </row>
    <row r="88" spans="1:8" x14ac:dyDescent="0.2">
      <c r="B88" s="309"/>
      <c r="H88" s="331"/>
    </row>
    <row r="89" spans="1:8" x14ac:dyDescent="0.2">
      <c r="B89" s="309"/>
      <c r="H89" s="331"/>
    </row>
    <row r="90" spans="1:8" x14ac:dyDescent="0.2">
      <c r="B90" s="309"/>
      <c r="H90" s="331"/>
    </row>
    <row r="91" spans="1:8" x14ac:dyDescent="0.2">
      <c r="B91" s="324"/>
      <c r="C91" s="298"/>
      <c r="E91" s="302"/>
      <c r="H91" s="331"/>
    </row>
    <row r="92" spans="1:8" x14ac:dyDescent="0.2">
      <c r="A92" s="316">
        <v>4</v>
      </c>
      <c r="B92" s="317"/>
      <c r="C92" s="318" t="s">
        <v>403</v>
      </c>
      <c r="D92" s="313"/>
      <c r="E92" s="302"/>
      <c r="G92" s="315">
        <f>+F92*E92</f>
        <v>0</v>
      </c>
      <c r="H92" s="331"/>
    </row>
    <row r="93" spans="1:8" x14ac:dyDescent="0.2">
      <c r="A93" s="320"/>
      <c r="B93" s="309"/>
      <c r="C93" s="312"/>
      <c r="D93" s="313"/>
      <c r="E93" s="302"/>
      <c r="G93" s="315">
        <f>+F93*E93</f>
        <v>0</v>
      </c>
      <c r="H93" s="331"/>
    </row>
    <row r="94" spans="1:8" x14ac:dyDescent="0.2">
      <c r="A94" s="320"/>
      <c r="B94" s="309"/>
      <c r="C94" s="312"/>
      <c r="D94" s="313"/>
      <c r="E94" s="302"/>
      <c r="G94" s="315"/>
      <c r="H94" s="331"/>
    </row>
    <row r="95" spans="1:8" ht="25.5" x14ac:dyDescent="0.2">
      <c r="A95" s="320">
        <f>MAX(A$94:A94)+1</f>
        <v>1</v>
      </c>
      <c r="B95" s="309"/>
      <c r="C95" s="312" t="s">
        <v>908</v>
      </c>
      <c r="D95" s="324"/>
      <c r="E95" s="302"/>
      <c r="G95" s="315">
        <f>+F95*E95</f>
        <v>0</v>
      </c>
      <c r="H95" s="331"/>
    </row>
    <row r="96" spans="1:8" ht="102" x14ac:dyDescent="0.2">
      <c r="A96" s="320"/>
      <c r="B96" s="309"/>
      <c r="C96" s="312" t="s">
        <v>912</v>
      </c>
      <c r="D96" s="324"/>
      <c r="E96" s="302"/>
      <c r="G96" s="315">
        <f>+F96*E96</f>
        <v>0</v>
      </c>
      <c r="H96" s="331"/>
    </row>
    <row r="97" spans="1:8" ht="25.5" x14ac:dyDescent="0.3">
      <c r="A97" s="320"/>
      <c r="B97" s="309"/>
      <c r="C97" s="312" t="s">
        <v>910</v>
      </c>
      <c r="D97" s="638"/>
      <c r="E97" s="639"/>
      <c r="F97" s="640"/>
      <c r="G97" s="641"/>
      <c r="H97" s="331"/>
    </row>
    <row r="98" spans="1:8" x14ac:dyDescent="0.2">
      <c r="A98" s="320"/>
      <c r="B98" s="309"/>
      <c r="C98" s="312" t="s">
        <v>905</v>
      </c>
      <c r="D98" s="321" t="s">
        <v>906</v>
      </c>
      <c r="E98" s="322">
        <v>11</v>
      </c>
      <c r="F98" s="643"/>
      <c r="G98" s="644">
        <f>E98*F98</f>
        <v>0</v>
      </c>
      <c r="H98" s="331"/>
    </row>
    <row r="99" spans="1:8" x14ac:dyDescent="0.2">
      <c r="A99" s="320"/>
      <c r="B99" s="309"/>
      <c r="C99" s="645" t="s">
        <v>907</v>
      </c>
      <c r="D99" s="321" t="s">
        <v>911</v>
      </c>
      <c r="E99" s="322">
        <v>6.5</v>
      </c>
      <c r="F99" s="643"/>
      <c r="G99" s="644">
        <f>E99*F99</f>
        <v>0</v>
      </c>
      <c r="H99" s="331"/>
    </row>
    <row r="100" spans="1:8" ht="16.5" x14ac:dyDescent="0.3">
      <c r="A100" s="320"/>
      <c r="B100" s="309"/>
      <c r="C100" s="637"/>
      <c r="D100" s="638"/>
      <c r="E100" s="642"/>
      <c r="F100" s="640"/>
      <c r="G100" s="641"/>
      <c r="H100" s="331"/>
    </row>
    <row r="101" spans="1:8" ht="25.5" x14ac:dyDescent="0.2">
      <c r="A101" s="320">
        <f>MAX(A$94:A99)+1</f>
        <v>2</v>
      </c>
      <c r="B101" s="309"/>
      <c r="C101" s="312" t="s">
        <v>909</v>
      </c>
      <c r="D101" s="324"/>
      <c r="E101" s="302"/>
      <c r="G101" s="315">
        <f t="shared" ref="G101:G108" si="4">+F101*E101</f>
        <v>0</v>
      </c>
      <c r="H101" s="331"/>
    </row>
    <row r="102" spans="1:8" ht="140.25" x14ac:dyDescent="0.2">
      <c r="A102" s="320"/>
      <c r="B102" s="309"/>
      <c r="C102" s="312" t="s">
        <v>405</v>
      </c>
      <c r="D102" s="324"/>
      <c r="E102" s="302"/>
      <c r="G102" s="315">
        <f t="shared" si="4"/>
        <v>0</v>
      </c>
      <c r="H102" s="331"/>
    </row>
    <row r="103" spans="1:8" ht="14.25" x14ac:dyDescent="0.2">
      <c r="A103" s="320"/>
      <c r="B103" s="309"/>
      <c r="C103" s="312" t="s">
        <v>462</v>
      </c>
      <c r="D103" s="324" t="s">
        <v>404</v>
      </c>
      <c r="E103" s="302">
        <v>42</v>
      </c>
      <c r="G103" s="315">
        <f t="shared" si="4"/>
        <v>0</v>
      </c>
      <c r="H103" s="331"/>
    </row>
    <row r="104" spans="1:8" x14ac:dyDescent="0.2">
      <c r="A104" s="320"/>
      <c r="B104" s="309"/>
      <c r="C104" s="312"/>
      <c r="D104" s="324"/>
      <c r="E104" s="302"/>
      <c r="G104" s="315">
        <f t="shared" si="4"/>
        <v>0</v>
      </c>
      <c r="H104" s="331"/>
    </row>
    <row r="105" spans="1:8" x14ac:dyDescent="0.2">
      <c r="A105" s="320"/>
      <c r="B105" s="309"/>
      <c r="C105" s="312"/>
      <c r="D105" s="324"/>
      <c r="E105" s="302"/>
      <c r="G105" s="315">
        <f t="shared" si="4"/>
        <v>0</v>
      </c>
      <c r="H105" s="331"/>
    </row>
    <row r="106" spans="1:8" ht="38.25" x14ac:dyDescent="0.2">
      <c r="A106" s="320">
        <f>MAX(A$94:A105)+1</f>
        <v>3</v>
      </c>
      <c r="B106" s="309"/>
      <c r="C106" s="312" t="s">
        <v>406</v>
      </c>
      <c r="D106" s="324"/>
      <c r="E106" s="302"/>
      <c r="G106" s="315">
        <f t="shared" si="4"/>
        <v>0</v>
      </c>
      <c r="H106" s="331"/>
    </row>
    <row r="107" spans="1:8" ht="51" x14ac:dyDescent="0.2">
      <c r="A107" s="320"/>
      <c r="B107" s="309"/>
      <c r="C107" s="312" t="s">
        <v>407</v>
      </c>
      <c r="D107" s="324"/>
      <c r="E107" s="302"/>
      <c r="G107" s="315">
        <f t="shared" si="4"/>
        <v>0</v>
      </c>
      <c r="H107" s="331"/>
    </row>
    <row r="108" spans="1:8" ht="14.25" x14ac:dyDescent="0.2">
      <c r="A108" s="320"/>
      <c r="B108" s="309"/>
      <c r="C108" s="312" t="s">
        <v>463</v>
      </c>
      <c r="D108" s="324" t="s">
        <v>408</v>
      </c>
      <c r="E108" s="302">
        <v>58</v>
      </c>
      <c r="G108" s="315">
        <f t="shared" si="4"/>
        <v>0</v>
      </c>
      <c r="H108" s="331"/>
    </row>
    <row r="109" spans="1:8" x14ac:dyDescent="0.2">
      <c r="A109" s="311"/>
      <c r="B109" s="309"/>
      <c r="C109" s="312"/>
      <c r="D109" s="324"/>
      <c r="E109" s="302"/>
      <c r="G109" s="315"/>
      <c r="H109" s="331"/>
    </row>
    <row r="110" spans="1:8" x14ac:dyDescent="0.2">
      <c r="A110" s="325">
        <f>+A92</f>
        <v>4</v>
      </c>
      <c r="B110" s="326"/>
      <c r="C110" s="327" t="str">
        <f>+C92</f>
        <v>KERAMIČARSKI RADOVI</v>
      </c>
      <c r="D110" s="327"/>
      <c r="E110" s="333" t="s">
        <v>13</v>
      </c>
      <c r="F110" s="329"/>
      <c r="G110" s="330">
        <f>SUM($G$91:G109)</f>
        <v>0</v>
      </c>
      <c r="H110" s="331"/>
    </row>
    <row r="111" spans="1:8" x14ac:dyDescent="0.2">
      <c r="A111" s="311"/>
      <c r="B111" s="309"/>
      <c r="E111" s="302"/>
      <c r="H111" s="331"/>
    </row>
    <row r="112" spans="1:8" x14ac:dyDescent="0.2">
      <c r="B112" s="309"/>
      <c r="H112" s="331"/>
    </row>
    <row r="113" spans="1:8" x14ac:dyDescent="0.2">
      <c r="B113" s="309"/>
      <c r="H113" s="331"/>
    </row>
    <row r="114" spans="1:8" x14ac:dyDescent="0.2">
      <c r="B114" s="324"/>
      <c r="C114" s="298"/>
      <c r="E114" s="302"/>
      <c r="H114" s="331"/>
    </row>
    <row r="115" spans="1:8" x14ac:dyDescent="0.2">
      <c r="A115" s="316">
        <v>5</v>
      </c>
      <c r="B115" s="317"/>
      <c r="C115" s="318" t="s">
        <v>409</v>
      </c>
      <c r="D115" s="313"/>
      <c r="E115" s="302"/>
      <c r="G115" s="315">
        <f>+F115*E115</f>
        <v>0</v>
      </c>
      <c r="H115" s="331"/>
    </row>
    <row r="116" spans="1:8" x14ac:dyDescent="0.2">
      <c r="A116" s="311"/>
      <c r="B116" s="309"/>
      <c r="C116" s="312"/>
      <c r="D116" s="313"/>
      <c r="E116" s="302"/>
      <c r="G116" s="315">
        <f>+F116*E116</f>
        <v>0</v>
      </c>
      <c r="H116" s="331"/>
    </row>
    <row r="117" spans="1:8" x14ac:dyDescent="0.2">
      <c r="A117" s="311"/>
      <c r="B117" s="309"/>
      <c r="C117" s="312"/>
      <c r="D117" s="313"/>
      <c r="E117" s="302"/>
      <c r="G117" s="315"/>
      <c r="H117" s="331"/>
    </row>
    <row r="118" spans="1:8" ht="89.25" x14ac:dyDescent="0.2">
      <c r="A118" s="320">
        <f>MAX($A$117:A117)+1</f>
        <v>1</v>
      </c>
      <c r="B118" s="309"/>
      <c r="C118" s="312" t="s">
        <v>919</v>
      </c>
      <c r="D118" s="313"/>
      <c r="E118" s="302"/>
      <c r="G118" s="315">
        <f>+F118*E118</f>
        <v>0</v>
      </c>
      <c r="H118" s="331"/>
    </row>
    <row r="119" spans="1:8" x14ac:dyDescent="0.2">
      <c r="A119" s="320"/>
      <c r="B119" s="309"/>
      <c r="C119" s="312" t="s">
        <v>410</v>
      </c>
      <c r="D119" s="324"/>
      <c r="E119" s="302"/>
      <c r="G119" s="315"/>
      <c r="H119" s="331"/>
    </row>
    <row r="120" spans="1:8" ht="25.5" x14ac:dyDescent="0.3">
      <c r="A120" s="320"/>
      <c r="B120" s="309"/>
      <c r="C120" s="312" t="s">
        <v>904</v>
      </c>
      <c r="D120" s="638"/>
      <c r="E120" s="639"/>
      <c r="F120" s="640"/>
      <c r="G120" s="641"/>
      <c r="H120" s="331"/>
    </row>
    <row r="121" spans="1:8" x14ac:dyDescent="0.2">
      <c r="A121" s="320"/>
      <c r="B121" s="309"/>
      <c r="C121" s="312" t="s">
        <v>905</v>
      </c>
      <c r="D121" s="321" t="s">
        <v>906</v>
      </c>
      <c r="E121" s="322">
        <v>13.8</v>
      </c>
      <c r="F121" s="643"/>
      <c r="G121" s="644">
        <f>E121*F121</f>
        <v>0</v>
      </c>
      <c r="H121" s="331"/>
    </row>
    <row r="122" spans="1:8" ht="14.25" x14ac:dyDescent="0.2">
      <c r="A122" s="311"/>
      <c r="B122" s="309"/>
      <c r="C122" s="312" t="s">
        <v>907</v>
      </c>
      <c r="D122" s="324" t="s">
        <v>408</v>
      </c>
      <c r="E122" s="647">
        <v>17</v>
      </c>
      <c r="F122" s="643"/>
      <c r="G122" s="644">
        <f>E122*F122</f>
        <v>0</v>
      </c>
      <c r="H122" s="331"/>
    </row>
    <row r="123" spans="1:8" x14ac:dyDescent="0.2">
      <c r="A123" s="311"/>
      <c r="B123" s="309"/>
      <c r="C123" s="312"/>
      <c r="D123" s="321"/>
      <c r="E123" s="646"/>
      <c r="F123" s="643"/>
      <c r="G123" s="644"/>
      <c r="H123" s="331"/>
    </row>
    <row r="124" spans="1:8" x14ac:dyDescent="0.2">
      <c r="A124" s="325">
        <f>+A115</f>
        <v>5</v>
      </c>
      <c r="B124" s="326"/>
      <c r="C124" s="327" t="str">
        <f>+C115</f>
        <v>KAMENOREZAČKI RADOVI</v>
      </c>
      <c r="D124" s="327"/>
      <c r="E124" s="333" t="s">
        <v>13</v>
      </c>
      <c r="F124" s="329"/>
      <c r="G124" s="330">
        <f>SUM($G$114:G122)</f>
        <v>0</v>
      </c>
      <c r="H124" s="331"/>
    </row>
    <row r="125" spans="1:8" x14ac:dyDescent="0.2">
      <c r="A125" s="311"/>
      <c r="B125" s="309"/>
      <c r="E125" s="302"/>
      <c r="H125" s="331"/>
    </row>
    <row r="126" spans="1:8" x14ac:dyDescent="0.2">
      <c r="B126" s="309"/>
      <c r="H126" s="331"/>
    </row>
    <row r="127" spans="1:8" x14ac:dyDescent="0.2">
      <c r="B127" s="309"/>
      <c r="H127" s="331"/>
    </row>
    <row r="128" spans="1:8" x14ac:dyDescent="0.2">
      <c r="A128" s="311"/>
      <c r="B128" s="309"/>
      <c r="C128" s="312"/>
      <c r="D128" s="324"/>
      <c r="E128" s="302"/>
      <c r="G128" s="315">
        <f>+F128*E128</f>
        <v>0</v>
      </c>
      <c r="H128" s="331"/>
    </row>
    <row r="129" spans="1:8" x14ac:dyDescent="0.2">
      <c r="A129" s="316">
        <v>6</v>
      </c>
      <c r="B129" s="317"/>
      <c r="C129" s="335" t="s">
        <v>411</v>
      </c>
      <c r="D129" s="313"/>
      <c r="E129" s="302"/>
      <c r="G129" s="315">
        <f>+F129*E129</f>
        <v>0</v>
      </c>
      <c r="H129" s="331"/>
    </row>
    <row r="130" spans="1:8" x14ac:dyDescent="0.2">
      <c r="A130" s="311"/>
      <c r="B130" s="309"/>
      <c r="C130" s="312"/>
      <c r="D130" s="313"/>
      <c r="E130" s="302"/>
      <c r="G130" s="315">
        <f>+F130*E130</f>
        <v>0</v>
      </c>
      <c r="H130" s="331"/>
    </row>
    <row r="131" spans="1:8" x14ac:dyDescent="0.2">
      <c r="A131" s="311"/>
      <c r="B131" s="309"/>
      <c r="C131" s="312"/>
      <c r="D131" s="313"/>
      <c r="E131" s="302"/>
      <c r="G131" s="315"/>
      <c r="H131" s="331"/>
    </row>
    <row r="132" spans="1:8" ht="89.25" x14ac:dyDescent="0.2">
      <c r="A132" s="320">
        <f>MAX(A$131:A131)+1</f>
        <v>1</v>
      </c>
      <c r="C132" s="312" t="s">
        <v>913</v>
      </c>
      <c r="D132" s="313"/>
      <c r="E132" s="302"/>
      <c r="G132" s="315">
        <f>+F132*E132</f>
        <v>0</v>
      </c>
      <c r="H132" s="331"/>
    </row>
    <row r="133" spans="1:8" ht="25.5" x14ac:dyDescent="0.2">
      <c r="A133" s="320"/>
      <c r="B133" s="309"/>
      <c r="C133" s="312" t="s">
        <v>915</v>
      </c>
      <c r="D133" s="324"/>
      <c r="E133" s="302"/>
      <c r="G133" s="315"/>
      <c r="H133" s="331"/>
    </row>
    <row r="134" spans="1:8" ht="14.25" x14ac:dyDescent="0.2">
      <c r="A134" s="320"/>
      <c r="C134" s="312" t="s">
        <v>464</v>
      </c>
      <c r="D134" s="324" t="s">
        <v>404</v>
      </c>
      <c r="E134" s="302">
        <v>72</v>
      </c>
      <c r="G134" s="315">
        <f>+F134*E134</f>
        <v>0</v>
      </c>
      <c r="H134" s="331"/>
    </row>
    <row r="135" spans="1:8" x14ac:dyDescent="0.2">
      <c r="A135" s="320"/>
      <c r="B135" s="317"/>
      <c r="C135" s="402"/>
      <c r="D135" s="324"/>
      <c r="E135" s="302"/>
      <c r="G135" s="315"/>
      <c r="H135" s="331"/>
    </row>
    <row r="136" spans="1:8" x14ac:dyDescent="0.2">
      <c r="A136" s="320"/>
      <c r="B136" s="317"/>
      <c r="C136" s="402"/>
      <c r="D136" s="324"/>
      <c r="E136" s="302"/>
      <c r="G136" s="315"/>
      <c r="H136" s="331"/>
    </row>
    <row r="137" spans="1:8" ht="38.25" x14ac:dyDescent="0.2">
      <c r="A137" s="320">
        <f>MAX(A$131:A136)+1</f>
        <v>2</v>
      </c>
      <c r="C137" s="312" t="s">
        <v>918</v>
      </c>
      <c r="D137" s="313"/>
      <c r="E137" s="302"/>
      <c r="G137" s="315">
        <f>+F137*E137</f>
        <v>0</v>
      </c>
      <c r="H137" s="331"/>
    </row>
    <row r="138" spans="1:8" ht="46.5" customHeight="1" x14ac:dyDescent="0.2">
      <c r="A138" s="320"/>
      <c r="B138" s="309"/>
      <c r="C138" s="312" t="s">
        <v>914</v>
      </c>
      <c r="D138" s="324"/>
      <c r="E138" s="302"/>
      <c r="G138" s="315">
        <f>+F138*E138</f>
        <v>0</v>
      </c>
      <c r="H138" s="331"/>
    </row>
    <row r="139" spans="1:8" ht="14.25" x14ac:dyDescent="0.2">
      <c r="A139" s="320"/>
      <c r="C139" s="312" t="s">
        <v>412</v>
      </c>
      <c r="D139" s="324" t="s">
        <v>408</v>
      </c>
      <c r="E139" s="302">
        <v>79</v>
      </c>
      <c r="G139" s="315">
        <f>+F139*E139</f>
        <v>0</v>
      </c>
      <c r="H139" s="331"/>
    </row>
    <row r="140" spans="1:8" x14ac:dyDescent="0.2">
      <c r="A140" s="311"/>
      <c r="B140" s="309"/>
      <c r="C140" s="312"/>
      <c r="D140" s="324"/>
      <c r="E140" s="302"/>
      <c r="G140" s="315"/>
      <c r="H140" s="331"/>
    </row>
    <row r="141" spans="1:8" x14ac:dyDescent="0.2">
      <c r="A141" s="325">
        <f>+A129</f>
        <v>6</v>
      </c>
      <c r="B141" s="326"/>
      <c r="C141" s="327" t="str">
        <f>+C129</f>
        <v>PARKETARSKI RADOVI</v>
      </c>
      <c r="D141" s="327"/>
      <c r="E141" s="333" t="s">
        <v>13</v>
      </c>
      <c r="F141" s="329"/>
      <c r="G141" s="330">
        <f>SUM($G$128:G140)</f>
        <v>0</v>
      </c>
      <c r="H141" s="331"/>
    </row>
    <row r="142" spans="1:8" x14ac:dyDescent="0.2">
      <c r="B142" s="309"/>
      <c r="H142" s="331"/>
    </row>
    <row r="143" spans="1:8" x14ac:dyDescent="0.2">
      <c r="B143" s="309"/>
      <c r="H143" s="331"/>
    </row>
    <row r="144" spans="1:8" x14ac:dyDescent="0.2">
      <c r="B144" s="309"/>
      <c r="H144" s="331"/>
    </row>
    <row r="145" spans="1:8" x14ac:dyDescent="0.2">
      <c r="B145" s="324"/>
      <c r="C145" s="298"/>
      <c r="D145" s="324"/>
      <c r="E145" s="302"/>
      <c r="H145" s="331"/>
    </row>
    <row r="146" spans="1:8" x14ac:dyDescent="0.2">
      <c r="A146" s="316">
        <v>7</v>
      </c>
      <c r="B146" s="317"/>
      <c r="C146" s="318" t="s">
        <v>413</v>
      </c>
      <c r="D146" s="324"/>
      <c r="E146" s="302"/>
      <c r="G146" s="315">
        <f>+F146*E146</f>
        <v>0</v>
      </c>
      <c r="H146" s="331"/>
    </row>
    <row r="147" spans="1:8" x14ac:dyDescent="0.2">
      <c r="A147" s="320"/>
      <c r="B147" s="309"/>
      <c r="C147" s="312"/>
      <c r="D147" s="324"/>
      <c r="E147" s="302"/>
      <c r="G147" s="315">
        <f>+F147*E147</f>
        <v>0</v>
      </c>
      <c r="H147" s="331"/>
    </row>
    <row r="148" spans="1:8" x14ac:dyDescent="0.2">
      <c r="A148" s="320"/>
      <c r="B148" s="309"/>
      <c r="C148" s="312"/>
      <c r="D148" s="324"/>
      <c r="E148" s="302"/>
      <c r="G148" s="315"/>
      <c r="H148" s="331"/>
    </row>
    <row r="149" spans="1:8" ht="38.25" x14ac:dyDescent="0.2">
      <c r="A149" s="320">
        <f>MAX(A$148:A148)+1</f>
        <v>1</v>
      </c>
      <c r="B149" s="309"/>
      <c r="C149" s="312" t="s">
        <v>916</v>
      </c>
      <c r="D149" s="324"/>
      <c r="E149" s="302"/>
      <c r="G149" s="315">
        <f t="shared" ref="G149:G158" si="5">+F149*E149</f>
        <v>0</v>
      </c>
      <c r="H149" s="331"/>
    </row>
    <row r="150" spans="1:8" ht="102" x14ac:dyDescent="0.2">
      <c r="A150" s="320"/>
      <c r="B150" s="309"/>
      <c r="C150" s="312" t="s">
        <v>414</v>
      </c>
      <c r="D150" s="324"/>
      <c r="E150" s="302"/>
      <c r="G150" s="315">
        <f t="shared" si="5"/>
        <v>0</v>
      </c>
      <c r="H150" s="331"/>
    </row>
    <row r="151" spans="1:8" ht="14.25" x14ac:dyDescent="0.2">
      <c r="A151" s="320"/>
      <c r="B151" s="309"/>
      <c r="C151" s="312" t="s">
        <v>465</v>
      </c>
      <c r="D151" s="324" t="s">
        <v>404</v>
      </c>
      <c r="E151" s="302">
        <v>164</v>
      </c>
      <c r="G151" s="315">
        <f t="shared" si="5"/>
        <v>0</v>
      </c>
      <c r="H151" s="331"/>
    </row>
    <row r="152" spans="1:8" x14ac:dyDescent="0.2">
      <c r="A152" s="320"/>
      <c r="B152" s="309"/>
      <c r="C152" s="312"/>
      <c r="D152" s="324"/>
      <c r="E152" s="302"/>
      <c r="G152" s="315"/>
      <c r="H152" s="331"/>
    </row>
    <row r="153" spans="1:8" x14ac:dyDescent="0.2">
      <c r="A153" s="320">
        <f>MAX(A$148:A152)+1</f>
        <v>2</v>
      </c>
      <c r="B153" s="309"/>
      <c r="C153" s="312" t="s">
        <v>985</v>
      </c>
      <c r="D153" s="324"/>
      <c r="E153" s="302"/>
      <c r="G153" s="315">
        <f t="shared" ref="G153:G155" si="6">+F153*E153</f>
        <v>0</v>
      </c>
      <c r="H153" s="331"/>
    </row>
    <row r="154" spans="1:8" ht="89.25" x14ac:dyDescent="0.2">
      <c r="A154" s="320"/>
      <c r="B154" s="309"/>
      <c r="C154" s="312" t="s">
        <v>987</v>
      </c>
      <c r="D154" s="324"/>
      <c r="E154" s="302"/>
      <c r="G154" s="315">
        <f t="shared" si="6"/>
        <v>0</v>
      </c>
      <c r="H154" s="331"/>
    </row>
    <row r="155" spans="1:8" ht="14.25" x14ac:dyDescent="0.2">
      <c r="A155" s="320"/>
      <c r="B155" s="309"/>
      <c r="C155" s="312" t="s">
        <v>986</v>
      </c>
      <c r="D155" s="324" t="s">
        <v>404</v>
      </c>
      <c r="E155" s="302">
        <v>10</v>
      </c>
      <c r="G155" s="315">
        <f t="shared" si="6"/>
        <v>0</v>
      </c>
      <c r="H155" s="331"/>
    </row>
    <row r="156" spans="1:8" x14ac:dyDescent="0.2">
      <c r="A156" s="320"/>
      <c r="B156" s="309"/>
      <c r="C156" s="312"/>
      <c r="D156" s="324"/>
      <c r="E156" s="302"/>
      <c r="G156" s="315"/>
      <c r="H156" s="331"/>
    </row>
    <row r="157" spans="1:8" x14ac:dyDescent="0.2">
      <c r="A157" s="320"/>
      <c r="B157" s="309"/>
      <c r="C157" s="312"/>
      <c r="D157" s="324"/>
      <c r="E157" s="302"/>
      <c r="G157" s="315">
        <f t="shared" si="5"/>
        <v>0</v>
      </c>
      <c r="H157" s="331"/>
    </row>
    <row r="158" spans="1:8" ht="38.25" x14ac:dyDescent="0.2">
      <c r="A158" s="320">
        <f>MAX(A$148:A157)+1</f>
        <v>3</v>
      </c>
      <c r="B158" s="309"/>
      <c r="C158" s="312" t="s">
        <v>415</v>
      </c>
      <c r="D158" s="324"/>
      <c r="E158" s="302"/>
      <c r="G158" s="315">
        <f t="shared" si="5"/>
        <v>0</v>
      </c>
      <c r="H158" s="331"/>
    </row>
    <row r="159" spans="1:8" ht="63.75" x14ac:dyDescent="0.2">
      <c r="A159" s="320"/>
      <c r="B159" s="309"/>
      <c r="C159" s="312" t="s">
        <v>416</v>
      </c>
      <c r="D159" s="324"/>
      <c r="E159" s="302"/>
      <c r="G159" s="315">
        <f>+F159*E159</f>
        <v>0</v>
      </c>
      <c r="H159" s="331"/>
    </row>
    <row r="160" spans="1:8" ht="14.25" x14ac:dyDescent="0.2">
      <c r="A160" s="320"/>
      <c r="B160" s="309"/>
      <c r="C160" s="312" t="s">
        <v>466</v>
      </c>
      <c r="D160" s="324" t="s">
        <v>404</v>
      </c>
      <c r="E160" s="302">
        <v>389</v>
      </c>
      <c r="G160" s="315">
        <f>+F160*E160</f>
        <v>0</v>
      </c>
      <c r="H160" s="331"/>
    </row>
    <row r="161" spans="1:11" x14ac:dyDescent="0.2">
      <c r="A161" s="311"/>
      <c r="B161" s="309"/>
      <c r="C161" s="312"/>
      <c r="D161" s="324"/>
      <c r="E161" s="302"/>
      <c r="G161" s="315"/>
      <c r="H161" s="331"/>
    </row>
    <row r="162" spans="1:11" x14ac:dyDescent="0.2">
      <c r="A162" s="325">
        <f>+A146</f>
        <v>7</v>
      </c>
      <c r="B162" s="326"/>
      <c r="C162" s="327" t="str">
        <f>+C146</f>
        <v>BOJADISARSKI RADOVI</v>
      </c>
      <c r="D162" s="334"/>
      <c r="E162" s="333" t="s">
        <v>13</v>
      </c>
      <c r="F162" s="329"/>
      <c r="G162" s="330">
        <f>SUM($G$145:G161)</f>
        <v>0</v>
      </c>
      <c r="H162" s="331"/>
    </row>
    <row r="163" spans="1:11" x14ac:dyDescent="0.2">
      <c r="B163" s="309"/>
      <c r="H163" s="331"/>
    </row>
    <row r="164" spans="1:11" x14ac:dyDescent="0.2">
      <c r="B164" s="309"/>
      <c r="H164" s="331"/>
    </row>
    <row r="165" spans="1:11" x14ac:dyDescent="0.2">
      <c r="B165" s="309"/>
      <c r="H165" s="331"/>
    </row>
    <row r="166" spans="1:11" x14ac:dyDescent="0.2">
      <c r="A166" s="311"/>
      <c r="B166" s="309"/>
      <c r="C166" s="312"/>
      <c r="D166" s="324"/>
      <c r="E166" s="302"/>
      <c r="G166" s="315">
        <f t="shared" ref="G166:G221" si="7">+F166*E166</f>
        <v>0</v>
      </c>
      <c r="H166" s="301"/>
      <c r="I166" s="301"/>
      <c r="J166" s="301"/>
      <c r="K166" s="315"/>
    </row>
    <row r="167" spans="1:11" x14ac:dyDescent="0.2">
      <c r="A167" s="316">
        <v>8</v>
      </c>
      <c r="B167" s="317"/>
      <c r="C167" s="318" t="s">
        <v>417</v>
      </c>
      <c r="D167" s="313"/>
      <c r="E167" s="302"/>
      <c r="G167" s="315">
        <f t="shared" si="7"/>
        <v>0</v>
      </c>
      <c r="H167" s="358"/>
      <c r="I167" s="358"/>
      <c r="J167" s="358"/>
      <c r="K167" s="403"/>
    </row>
    <row r="168" spans="1:11" x14ac:dyDescent="0.2">
      <c r="A168" s="320"/>
      <c r="B168" s="309"/>
      <c r="C168" s="312"/>
      <c r="D168" s="324"/>
      <c r="E168" s="302"/>
      <c r="G168" s="315">
        <f t="shared" si="7"/>
        <v>0</v>
      </c>
      <c r="H168" s="301"/>
      <c r="I168" s="301"/>
      <c r="J168" s="301"/>
      <c r="K168" s="315"/>
    </row>
    <row r="169" spans="1:11" x14ac:dyDescent="0.2">
      <c r="A169" s="320"/>
      <c r="B169" s="309"/>
      <c r="C169" s="312"/>
      <c r="D169" s="324"/>
      <c r="E169" s="302"/>
      <c r="G169" s="315">
        <f t="shared" si="7"/>
        <v>0</v>
      </c>
      <c r="H169" s="301"/>
      <c r="I169" s="301"/>
      <c r="J169" s="301"/>
      <c r="K169" s="315"/>
    </row>
    <row r="170" spans="1:11" x14ac:dyDescent="0.2">
      <c r="A170" s="320"/>
      <c r="B170" s="309"/>
      <c r="C170" s="312"/>
      <c r="D170" s="324"/>
      <c r="E170" s="302"/>
      <c r="G170" s="315">
        <f t="shared" si="7"/>
        <v>0</v>
      </c>
      <c r="H170" s="301"/>
      <c r="I170" s="301"/>
      <c r="J170" s="301"/>
      <c r="K170" s="315"/>
    </row>
    <row r="171" spans="1:11" ht="25.5" x14ac:dyDescent="0.2">
      <c r="A171" s="320">
        <f>MAX(A$169:A170)+1</f>
        <v>1</v>
      </c>
      <c r="B171" s="336"/>
      <c r="C171" s="312" t="s">
        <v>920</v>
      </c>
      <c r="D171" s="313"/>
      <c r="E171" s="302"/>
      <c r="F171" s="337"/>
      <c r="G171" s="315">
        <f t="shared" si="7"/>
        <v>0</v>
      </c>
      <c r="H171" s="404"/>
      <c r="I171" s="404"/>
      <c r="J171" s="404"/>
      <c r="K171" s="405"/>
    </row>
    <row r="172" spans="1:11" ht="76.5" x14ac:dyDescent="0.2">
      <c r="A172" s="320"/>
      <c r="B172" s="309"/>
      <c r="C172" s="312" t="s">
        <v>921</v>
      </c>
      <c r="D172" s="313"/>
      <c r="E172" s="302"/>
      <c r="F172" s="337"/>
      <c r="G172" s="315">
        <f t="shared" si="7"/>
        <v>0</v>
      </c>
      <c r="H172" s="301"/>
      <c r="I172" s="301"/>
      <c r="J172" s="301"/>
      <c r="K172" s="315"/>
    </row>
    <row r="173" spans="1:11" ht="76.5" x14ac:dyDescent="0.2">
      <c r="A173" s="320"/>
      <c r="B173" s="309"/>
      <c r="C173" s="312" t="s">
        <v>418</v>
      </c>
      <c r="D173" s="313"/>
      <c r="E173" s="302"/>
      <c r="G173" s="315">
        <f t="shared" si="7"/>
        <v>0</v>
      </c>
      <c r="H173" s="301"/>
      <c r="I173" s="301"/>
      <c r="J173" s="301"/>
      <c r="K173" s="315"/>
    </row>
    <row r="174" spans="1:11" ht="25.5" x14ac:dyDescent="0.2">
      <c r="A174" s="320"/>
      <c r="B174" s="309"/>
      <c r="C174" s="312" t="s">
        <v>420</v>
      </c>
      <c r="D174" s="324"/>
      <c r="E174" s="302"/>
      <c r="F174" s="337"/>
      <c r="G174" s="315">
        <f t="shared" si="7"/>
        <v>0</v>
      </c>
      <c r="H174" s="301"/>
      <c r="I174" s="301"/>
      <c r="J174" s="301"/>
      <c r="K174" s="315"/>
    </row>
    <row r="175" spans="1:11" x14ac:dyDescent="0.2">
      <c r="A175" s="320"/>
      <c r="B175" s="309"/>
      <c r="C175" s="312"/>
      <c r="D175" s="324"/>
      <c r="E175" s="302"/>
      <c r="G175" s="315">
        <f t="shared" si="7"/>
        <v>0</v>
      </c>
      <c r="H175" s="301"/>
      <c r="I175" s="301"/>
      <c r="J175" s="301"/>
      <c r="K175" s="315"/>
    </row>
    <row r="176" spans="1:11" x14ac:dyDescent="0.2">
      <c r="A176" s="320"/>
      <c r="B176" s="309" t="s">
        <v>379</v>
      </c>
      <c r="C176" s="312" t="s">
        <v>421</v>
      </c>
      <c r="D176" s="324" t="s">
        <v>12</v>
      </c>
      <c r="E176" s="302">
        <v>1</v>
      </c>
      <c r="G176" s="315">
        <f t="shared" si="7"/>
        <v>0</v>
      </c>
      <c r="H176" s="301"/>
      <c r="I176" s="301"/>
      <c r="J176" s="301"/>
      <c r="K176" s="315"/>
    </row>
    <row r="177" spans="1:11" x14ac:dyDescent="0.2">
      <c r="A177" s="320"/>
      <c r="B177" s="309"/>
      <c r="C177" s="312"/>
      <c r="D177" s="324"/>
      <c r="E177" s="302"/>
      <c r="G177" s="315">
        <f t="shared" si="7"/>
        <v>0</v>
      </c>
      <c r="H177" s="301"/>
      <c r="I177" s="301"/>
      <c r="J177" s="301"/>
      <c r="K177" s="315"/>
    </row>
    <row r="178" spans="1:11" x14ac:dyDescent="0.2">
      <c r="A178" s="320"/>
      <c r="B178" s="309"/>
      <c r="C178" s="312"/>
      <c r="D178" s="324"/>
      <c r="E178" s="302"/>
      <c r="G178" s="315">
        <f t="shared" si="7"/>
        <v>0</v>
      </c>
      <c r="H178" s="301"/>
      <c r="I178" s="301"/>
      <c r="J178" s="301"/>
      <c r="K178" s="315"/>
    </row>
    <row r="179" spans="1:11" ht="25.5" x14ac:dyDescent="0.2">
      <c r="A179" s="320">
        <f>MAX(A$169:A178)+1</f>
        <v>2</v>
      </c>
      <c r="B179" s="336"/>
      <c r="C179" s="312" t="s">
        <v>422</v>
      </c>
      <c r="D179" s="313"/>
      <c r="E179" s="302"/>
      <c r="F179" s="337"/>
      <c r="G179" s="315">
        <f t="shared" si="7"/>
        <v>0</v>
      </c>
      <c r="H179" s="404"/>
      <c r="I179" s="404"/>
      <c r="J179" s="404"/>
      <c r="K179" s="405"/>
    </row>
    <row r="180" spans="1:11" ht="51" x14ac:dyDescent="0.2">
      <c r="A180" s="320"/>
      <c r="B180" s="309"/>
      <c r="C180" s="312" t="s">
        <v>423</v>
      </c>
      <c r="D180" s="313"/>
      <c r="E180" s="302"/>
      <c r="F180" s="337"/>
      <c r="G180" s="315">
        <f t="shared" si="7"/>
        <v>0</v>
      </c>
      <c r="H180" s="301"/>
      <c r="I180" s="301"/>
      <c r="J180" s="301"/>
      <c r="K180" s="315"/>
    </row>
    <row r="181" spans="1:11" ht="76.5" x14ac:dyDescent="0.2">
      <c r="A181" s="320"/>
      <c r="B181" s="309"/>
      <c r="C181" s="312" t="s">
        <v>424</v>
      </c>
      <c r="D181" s="313"/>
      <c r="E181" s="302"/>
      <c r="G181" s="315">
        <f t="shared" si="7"/>
        <v>0</v>
      </c>
      <c r="H181" s="301"/>
      <c r="I181" s="301"/>
      <c r="J181" s="301"/>
      <c r="K181" s="315"/>
    </row>
    <row r="182" spans="1:11" ht="25.5" x14ac:dyDescent="0.2">
      <c r="A182" s="320"/>
      <c r="B182" s="309"/>
      <c r="C182" s="312" t="s">
        <v>419</v>
      </c>
      <c r="D182" s="324"/>
      <c r="E182" s="302"/>
      <c r="F182" s="337"/>
      <c r="G182" s="315">
        <f t="shared" si="7"/>
        <v>0</v>
      </c>
      <c r="H182" s="301"/>
      <c r="I182" s="301"/>
      <c r="J182" s="301"/>
      <c r="K182" s="315"/>
    </row>
    <row r="183" spans="1:11" x14ac:dyDescent="0.2">
      <c r="A183" s="320"/>
      <c r="B183" s="309"/>
      <c r="C183" s="312"/>
      <c r="D183" s="324"/>
      <c r="E183" s="302"/>
      <c r="G183" s="315">
        <f t="shared" si="7"/>
        <v>0</v>
      </c>
      <c r="H183" s="301"/>
      <c r="I183" s="301"/>
      <c r="J183" s="301"/>
      <c r="K183" s="315"/>
    </row>
    <row r="184" spans="1:11" ht="25.5" x14ac:dyDescent="0.2">
      <c r="A184" s="320"/>
      <c r="B184" s="309" t="s">
        <v>379</v>
      </c>
      <c r="C184" s="312" t="s">
        <v>922</v>
      </c>
      <c r="D184" s="324" t="s">
        <v>12</v>
      </c>
      <c r="E184" s="302">
        <v>5</v>
      </c>
      <c r="G184" s="315">
        <f t="shared" si="7"/>
        <v>0</v>
      </c>
      <c r="H184" s="301"/>
      <c r="I184" s="301"/>
      <c r="J184" s="301"/>
      <c r="K184" s="315"/>
    </row>
    <row r="185" spans="1:11" x14ac:dyDescent="0.2">
      <c r="A185" s="320"/>
      <c r="B185" s="309"/>
      <c r="C185" s="312"/>
      <c r="D185" s="324"/>
      <c r="E185" s="302"/>
      <c r="G185" s="315">
        <f t="shared" si="7"/>
        <v>0</v>
      </c>
      <c r="H185" s="301"/>
      <c r="I185" s="301"/>
      <c r="J185" s="301"/>
      <c r="K185" s="315"/>
    </row>
    <row r="186" spans="1:11" x14ac:dyDescent="0.2">
      <c r="A186" s="320"/>
      <c r="B186" s="309"/>
      <c r="C186" s="312"/>
      <c r="D186" s="324"/>
      <c r="E186" s="302"/>
      <c r="G186" s="315">
        <f t="shared" si="7"/>
        <v>0</v>
      </c>
      <c r="H186" s="301"/>
      <c r="I186" s="301"/>
      <c r="J186" s="301"/>
      <c r="K186" s="315"/>
    </row>
    <row r="187" spans="1:11" ht="25.5" x14ac:dyDescent="0.2">
      <c r="A187" s="320">
        <f>MAX(A$169:A186)+1</f>
        <v>3</v>
      </c>
      <c r="B187" s="336"/>
      <c r="C187" s="312" t="s">
        <v>425</v>
      </c>
      <c r="D187" s="313"/>
      <c r="E187" s="302"/>
      <c r="F187" s="337"/>
      <c r="G187" s="315">
        <f t="shared" si="7"/>
        <v>0</v>
      </c>
      <c r="H187" s="404"/>
      <c r="I187" s="404"/>
      <c r="J187" s="404"/>
      <c r="K187" s="405"/>
    </row>
    <row r="188" spans="1:11" ht="51" x14ac:dyDescent="0.2">
      <c r="A188" s="320"/>
      <c r="B188" s="309"/>
      <c r="C188" s="312" t="s">
        <v>423</v>
      </c>
      <c r="D188" s="313"/>
      <c r="E188" s="302"/>
      <c r="F188" s="337"/>
      <c r="G188" s="315">
        <f t="shared" si="7"/>
        <v>0</v>
      </c>
      <c r="H188" s="301"/>
      <c r="I188" s="301"/>
      <c r="J188" s="301"/>
      <c r="K188" s="315"/>
    </row>
    <row r="189" spans="1:11" ht="76.5" x14ac:dyDescent="0.2">
      <c r="A189" s="320"/>
      <c r="B189" s="309"/>
      <c r="C189" s="312" t="s">
        <v>424</v>
      </c>
      <c r="D189" s="313"/>
      <c r="E189" s="302"/>
      <c r="G189" s="315">
        <f t="shared" si="7"/>
        <v>0</v>
      </c>
      <c r="H189" s="301"/>
      <c r="I189" s="301"/>
      <c r="J189" s="301"/>
      <c r="K189" s="315"/>
    </row>
    <row r="190" spans="1:11" ht="25.5" x14ac:dyDescent="0.2">
      <c r="A190" s="320"/>
      <c r="B190" s="309"/>
      <c r="C190" s="312" t="s">
        <v>419</v>
      </c>
      <c r="D190" s="324"/>
      <c r="E190" s="302"/>
      <c r="F190" s="337"/>
      <c r="G190" s="315">
        <f t="shared" si="7"/>
        <v>0</v>
      </c>
      <c r="H190" s="301"/>
      <c r="I190" s="301"/>
      <c r="J190" s="301"/>
      <c r="K190" s="315"/>
    </row>
    <row r="191" spans="1:11" x14ac:dyDescent="0.2">
      <c r="A191" s="320"/>
      <c r="B191" s="309"/>
      <c r="C191" s="312"/>
      <c r="D191" s="324"/>
      <c r="E191" s="302"/>
      <c r="G191" s="315">
        <f t="shared" si="7"/>
        <v>0</v>
      </c>
      <c r="H191" s="301"/>
      <c r="I191" s="301"/>
      <c r="J191" s="301"/>
      <c r="K191" s="315"/>
    </row>
    <row r="192" spans="1:11" ht="25.5" x14ac:dyDescent="0.2">
      <c r="A192" s="320"/>
      <c r="B192" s="309" t="s">
        <v>379</v>
      </c>
      <c r="C192" s="312" t="s">
        <v>923</v>
      </c>
      <c r="D192" s="324" t="s">
        <v>12</v>
      </c>
      <c r="E192" s="302">
        <v>2</v>
      </c>
      <c r="G192" s="315">
        <f t="shared" si="7"/>
        <v>0</v>
      </c>
      <c r="H192" s="301"/>
      <c r="I192" s="301"/>
      <c r="J192" s="301"/>
      <c r="K192" s="315"/>
    </row>
    <row r="193" spans="1:11" x14ac:dyDescent="0.2">
      <c r="A193" s="320"/>
      <c r="B193" s="309"/>
      <c r="C193" s="312"/>
      <c r="D193" s="324"/>
      <c r="E193" s="302"/>
      <c r="G193" s="315">
        <f t="shared" si="7"/>
        <v>0</v>
      </c>
      <c r="H193" s="301"/>
      <c r="I193" s="301"/>
      <c r="J193" s="301"/>
      <c r="K193" s="315"/>
    </row>
    <row r="194" spans="1:11" x14ac:dyDescent="0.2">
      <c r="A194" s="320"/>
      <c r="B194" s="309"/>
      <c r="C194" s="312"/>
      <c r="D194" s="324"/>
      <c r="E194" s="302"/>
      <c r="G194" s="315">
        <f t="shared" si="7"/>
        <v>0</v>
      </c>
      <c r="H194" s="301"/>
      <c r="I194" s="301"/>
      <c r="J194" s="301"/>
      <c r="K194" s="315"/>
    </row>
    <row r="195" spans="1:11" ht="25.5" x14ac:dyDescent="0.2">
      <c r="A195" s="320">
        <f>MAX(A$169:A194)+1</f>
        <v>4</v>
      </c>
      <c r="B195" s="336"/>
      <c r="C195" s="312" t="s">
        <v>426</v>
      </c>
      <c r="D195" s="313"/>
      <c r="E195" s="302"/>
      <c r="F195" s="337"/>
      <c r="G195" s="315">
        <f t="shared" si="7"/>
        <v>0</v>
      </c>
      <c r="H195" s="404"/>
      <c r="I195" s="404"/>
      <c r="J195" s="404"/>
      <c r="K195" s="405"/>
    </row>
    <row r="196" spans="1:11" ht="63.75" x14ac:dyDescent="0.2">
      <c r="A196" s="320"/>
      <c r="B196" s="309"/>
      <c r="C196" s="312" t="s">
        <v>427</v>
      </c>
      <c r="D196" s="313"/>
      <c r="E196" s="302"/>
      <c r="F196" s="337"/>
      <c r="G196" s="315">
        <f t="shared" si="7"/>
        <v>0</v>
      </c>
      <c r="H196" s="301"/>
      <c r="I196" s="301"/>
      <c r="J196" s="301"/>
      <c r="K196" s="315"/>
    </row>
    <row r="197" spans="1:11" ht="76.5" x14ac:dyDescent="0.2">
      <c r="A197" s="320"/>
      <c r="B197" s="309"/>
      <c r="C197" s="312" t="s">
        <v>424</v>
      </c>
      <c r="D197" s="313"/>
      <c r="E197" s="302"/>
      <c r="G197" s="315">
        <f t="shared" si="7"/>
        <v>0</v>
      </c>
      <c r="H197" s="301"/>
      <c r="I197" s="301"/>
      <c r="J197" s="301"/>
      <c r="K197" s="315"/>
    </row>
    <row r="198" spans="1:11" ht="25.5" x14ac:dyDescent="0.2">
      <c r="A198" s="320"/>
      <c r="B198" s="309"/>
      <c r="C198" s="312" t="s">
        <v>419</v>
      </c>
      <c r="D198" s="324"/>
      <c r="E198" s="302"/>
      <c r="F198" s="337"/>
      <c r="G198" s="315">
        <f t="shared" si="7"/>
        <v>0</v>
      </c>
      <c r="H198" s="301"/>
      <c r="I198" s="301"/>
      <c r="J198" s="301"/>
      <c r="K198" s="315"/>
    </row>
    <row r="199" spans="1:11" x14ac:dyDescent="0.2">
      <c r="A199" s="320"/>
      <c r="B199" s="309"/>
      <c r="C199" s="312"/>
      <c r="D199" s="324"/>
      <c r="E199" s="302"/>
      <c r="G199" s="315">
        <f t="shared" si="7"/>
        <v>0</v>
      </c>
      <c r="H199" s="301"/>
      <c r="I199" s="301"/>
      <c r="J199" s="301"/>
      <c r="K199" s="315"/>
    </row>
    <row r="200" spans="1:11" x14ac:dyDescent="0.2">
      <c r="A200" s="320"/>
      <c r="B200" s="309" t="s">
        <v>379</v>
      </c>
      <c r="C200" s="312" t="s">
        <v>924</v>
      </c>
      <c r="D200" s="324" t="s">
        <v>12</v>
      </c>
      <c r="E200" s="302">
        <v>2</v>
      </c>
      <c r="G200" s="315">
        <f t="shared" si="7"/>
        <v>0</v>
      </c>
      <c r="H200" s="301"/>
      <c r="I200" s="301"/>
      <c r="J200" s="301"/>
      <c r="K200" s="315"/>
    </row>
    <row r="201" spans="1:11" x14ac:dyDescent="0.2">
      <c r="A201" s="320"/>
      <c r="B201" s="309"/>
      <c r="C201" s="312"/>
      <c r="D201" s="324"/>
      <c r="E201" s="302"/>
      <c r="G201" s="315">
        <f t="shared" si="7"/>
        <v>0</v>
      </c>
      <c r="H201" s="301"/>
      <c r="I201" s="301"/>
      <c r="J201" s="301"/>
      <c r="K201" s="315"/>
    </row>
    <row r="202" spans="1:11" x14ac:dyDescent="0.2">
      <c r="A202" s="320"/>
      <c r="B202" s="309"/>
      <c r="C202" s="312"/>
      <c r="D202" s="324"/>
      <c r="E202" s="302"/>
      <c r="G202" s="315">
        <f t="shared" si="7"/>
        <v>0</v>
      </c>
      <c r="H202" s="301"/>
      <c r="I202" s="301"/>
      <c r="J202" s="301"/>
      <c r="K202" s="315"/>
    </row>
    <row r="203" spans="1:11" ht="25.5" x14ac:dyDescent="0.2">
      <c r="A203" s="320">
        <f>MAX(A$169:A202)+1</f>
        <v>5</v>
      </c>
      <c r="B203" s="336"/>
      <c r="C203" s="312" t="s">
        <v>925</v>
      </c>
      <c r="D203" s="313"/>
      <c r="E203" s="302"/>
      <c r="F203" s="337"/>
      <c r="G203" s="315">
        <f t="shared" si="7"/>
        <v>0</v>
      </c>
      <c r="H203" s="404"/>
      <c r="I203" s="404"/>
      <c r="J203" s="404"/>
      <c r="K203" s="405"/>
    </row>
    <row r="204" spans="1:11" ht="255" x14ac:dyDescent="0.2">
      <c r="A204" s="320"/>
      <c r="B204" s="309"/>
      <c r="C204" s="312" t="s">
        <v>926</v>
      </c>
      <c r="D204" s="313"/>
      <c r="E204" s="302"/>
      <c r="F204" s="337"/>
      <c r="G204" s="315">
        <f t="shared" si="7"/>
        <v>0</v>
      </c>
      <c r="H204" s="301"/>
      <c r="I204" s="301"/>
      <c r="J204" s="301"/>
      <c r="K204" s="315"/>
    </row>
    <row r="205" spans="1:11" ht="76.5" x14ac:dyDescent="0.2">
      <c r="A205" s="320"/>
      <c r="B205" s="309"/>
      <c r="C205" s="312" t="s">
        <v>424</v>
      </c>
      <c r="D205" s="313"/>
      <c r="E205" s="302"/>
      <c r="G205" s="315">
        <f t="shared" si="7"/>
        <v>0</v>
      </c>
      <c r="H205" s="301"/>
      <c r="I205" s="301"/>
      <c r="J205" s="301"/>
      <c r="K205" s="315"/>
    </row>
    <row r="206" spans="1:11" ht="25.5" x14ac:dyDescent="0.2">
      <c r="A206" s="320"/>
      <c r="B206" s="309"/>
      <c r="C206" s="312" t="s">
        <v>428</v>
      </c>
      <c r="D206" s="324"/>
      <c r="E206" s="302"/>
      <c r="F206" s="337"/>
      <c r="G206" s="315">
        <f t="shared" si="7"/>
        <v>0</v>
      </c>
      <c r="H206" s="301"/>
      <c r="I206" s="301"/>
      <c r="J206" s="301"/>
      <c r="K206" s="315"/>
    </row>
    <row r="207" spans="1:11" x14ac:dyDescent="0.2">
      <c r="A207" s="320"/>
      <c r="B207" s="309"/>
      <c r="C207" s="312"/>
      <c r="D207" s="324"/>
      <c r="E207" s="302"/>
      <c r="G207" s="315">
        <f t="shared" si="7"/>
        <v>0</v>
      </c>
      <c r="H207" s="301"/>
      <c r="I207" s="301"/>
      <c r="J207" s="301"/>
      <c r="K207" s="315"/>
    </row>
    <row r="208" spans="1:11" x14ac:dyDescent="0.2">
      <c r="A208" s="320"/>
      <c r="B208" s="309" t="s">
        <v>379</v>
      </c>
      <c r="C208" s="312" t="s">
        <v>927</v>
      </c>
      <c r="D208" s="324" t="s">
        <v>12</v>
      </c>
      <c r="E208" s="302">
        <v>1</v>
      </c>
      <c r="G208" s="315">
        <f t="shared" si="7"/>
        <v>0</v>
      </c>
      <c r="H208" s="301"/>
      <c r="I208" s="301"/>
      <c r="J208" s="301"/>
      <c r="K208" s="315"/>
    </row>
    <row r="209" spans="1:11" x14ac:dyDescent="0.2">
      <c r="A209" s="320"/>
      <c r="B209" s="309" t="s">
        <v>379</v>
      </c>
      <c r="C209" s="312" t="s">
        <v>928</v>
      </c>
      <c r="D209" s="324" t="s">
        <v>12</v>
      </c>
      <c r="E209" s="302">
        <v>1</v>
      </c>
      <c r="G209" s="315">
        <f t="shared" si="7"/>
        <v>0</v>
      </c>
      <c r="H209" s="301"/>
      <c r="I209" s="301"/>
      <c r="J209" s="301"/>
      <c r="K209" s="315"/>
    </row>
    <row r="210" spans="1:11" x14ac:dyDescent="0.2">
      <c r="A210" s="320"/>
      <c r="B210" s="309"/>
      <c r="C210" s="312"/>
      <c r="D210" s="324"/>
      <c r="E210" s="302"/>
      <c r="G210" s="315">
        <f t="shared" si="7"/>
        <v>0</v>
      </c>
      <c r="H210" s="301"/>
      <c r="I210" s="301"/>
      <c r="J210" s="301"/>
      <c r="K210" s="315"/>
    </row>
    <row r="211" spans="1:11" x14ac:dyDescent="0.2">
      <c r="A211" s="320"/>
      <c r="B211" s="309"/>
      <c r="C211" s="312"/>
      <c r="D211" s="324"/>
      <c r="E211" s="302"/>
      <c r="G211" s="315">
        <f t="shared" si="7"/>
        <v>0</v>
      </c>
      <c r="H211" s="301"/>
      <c r="I211" s="301"/>
      <c r="J211" s="301"/>
      <c r="K211" s="315"/>
    </row>
    <row r="212" spans="1:11" x14ac:dyDescent="0.2">
      <c r="A212" s="320">
        <f>MAX(A$169:A211)+1</f>
        <v>6</v>
      </c>
      <c r="B212" s="336"/>
      <c r="C212" s="312" t="s">
        <v>429</v>
      </c>
      <c r="D212" s="313"/>
      <c r="E212" s="302"/>
      <c r="F212" s="337"/>
      <c r="G212" s="315">
        <f t="shared" si="7"/>
        <v>0</v>
      </c>
      <c r="H212" s="404"/>
      <c r="I212" s="404"/>
      <c r="J212" s="404"/>
      <c r="K212" s="405"/>
    </row>
    <row r="213" spans="1:11" ht="51" x14ac:dyDescent="0.2">
      <c r="A213" s="320"/>
      <c r="B213" s="309"/>
      <c r="C213" s="312" t="s">
        <v>430</v>
      </c>
      <c r="D213" s="313"/>
      <c r="E213" s="302"/>
      <c r="F213" s="337"/>
      <c r="G213" s="315">
        <f t="shared" si="7"/>
        <v>0</v>
      </c>
      <c r="H213" s="301"/>
      <c r="I213" s="301"/>
      <c r="J213" s="301"/>
      <c r="K213" s="315"/>
    </row>
    <row r="214" spans="1:11" ht="76.5" x14ac:dyDescent="0.2">
      <c r="A214" s="320"/>
      <c r="B214" s="309"/>
      <c r="C214" s="312" t="s">
        <v>431</v>
      </c>
      <c r="D214" s="324"/>
      <c r="E214" s="302"/>
      <c r="F214" s="337"/>
      <c r="G214" s="315">
        <f t="shared" si="7"/>
        <v>0</v>
      </c>
      <c r="H214" s="301"/>
      <c r="I214" s="301"/>
      <c r="J214" s="301"/>
      <c r="K214" s="315"/>
    </row>
    <row r="215" spans="1:11" ht="25.5" x14ac:dyDescent="0.2">
      <c r="A215" s="320"/>
      <c r="B215" s="309"/>
      <c r="C215" s="312" t="s">
        <v>432</v>
      </c>
      <c r="D215" s="324"/>
      <c r="E215" s="302"/>
      <c r="G215" s="315">
        <f t="shared" si="7"/>
        <v>0</v>
      </c>
      <c r="H215" s="301"/>
      <c r="I215" s="301"/>
      <c r="J215" s="301"/>
      <c r="K215" s="315"/>
    </row>
    <row r="216" spans="1:11" x14ac:dyDescent="0.2">
      <c r="A216" s="320"/>
      <c r="B216" s="309"/>
      <c r="C216" s="312"/>
      <c r="D216" s="313"/>
      <c r="E216" s="302"/>
      <c r="G216" s="315">
        <f>+F216*E216</f>
        <v>0</v>
      </c>
      <c r="H216" s="301"/>
      <c r="I216" s="301"/>
      <c r="J216" s="301"/>
      <c r="K216" s="315"/>
    </row>
    <row r="217" spans="1:11" x14ac:dyDescent="0.2">
      <c r="A217" s="320"/>
      <c r="B217" s="309" t="s">
        <v>379</v>
      </c>
      <c r="C217" s="312" t="s">
        <v>433</v>
      </c>
      <c r="D217" s="324" t="s">
        <v>12</v>
      </c>
      <c r="E217" s="302">
        <v>1</v>
      </c>
      <c r="G217" s="315">
        <f t="shared" si="7"/>
        <v>0</v>
      </c>
      <c r="H217" s="301"/>
      <c r="I217" s="301"/>
      <c r="J217" s="301"/>
      <c r="K217" s="315"/>
    </row>
    <row r="218" spans="1:11" x14ac:dyDescent="0.2">
      <c r="A218" s="320"/>
      <c r="B218" s="309"/>
      <c r="C218" s="312"/>
      <c r="D218" s="324"/>
      <c r="E218" s="302"/>
      <c r="G218" s="315">
        <f t="shared" si="7"/>
        <v>0</v>
      </c>
      <c r="H218" s="301"/>
      <c r="I218" s="301"/>
      <c r="J218" s="301"/>
      <c r="K218" s="315"/>
    </row>
    <row r="219" spans="1:11" x14ac:dyDescent="0.2">
      <c r="A219" s="320"/>
      <c r="B219" s="309"/>
      <c r="C219" s="312"/>
      <c r="D219" s="324"/>
      <c r="E219" s="302"/>
      <c r="G219" s="315">
        <f t="shared" si="7"/>
        <v>0</v>
      </c>
      <c r="H219" s="301"/>
      <c r="I219" s="301"/>
      <c r="J219" s="301"/>
      <c r="K219" s="315"/>
    </row>
    <row r="220" spans="1:11" x14ac:dyDescent="0.2">
      <c r="A220" s="320">
        <f>MAX(A$169:A219)+1</f>
        <v>7</v>
      </c>
      <c r="B220" s="336"/>
      <c r="C220" s="312" t="s">
        <v>434</v>
      </c>
      <c r="D220" s="313"/>
      <c r="E220" s="302"/>
      <c r="F220" s="337"/>
      <c r="G220" s="315">
        <f t="shared" si="7"/>
        <v>0</v>
      </c>
      <c r="H220" s="404"/>
      <c r="I220" s="404"/>
      <c r="J220" s="404"/>
      <c r="K220" s="405"/>
    </row>
    <row r="221" spans="1:11" ht="165.75" x14ac:dyDescent="0.2">
      <c r="A221" s="320"/>
      <c r="B221" s="309"/>
      <c r="C221" s="312" t="s">
        <v>933</v>
      </c>
      <c r="D221" s="313"/>
      <c r="E221" s="302"/>
      <c r="F221" s="337"/>
      <c r="G221" s="315">
        <f t="shared" si="7"/>
        <v>0</v>
      </c>
      <c r="H221" s="301"/>
      <c r="I221" s="301"/>
      <c r="J221" s="301"/>
      <c r="K221" s="315"/>
    </row>
    <row r="222" spans="1:11" ht="25.5" x14ac:dyDescent="0.2">
      <c r="A222" s="320"/>
      <c r="B222" s="309"/>
      <c r="C222" s="312" t="s">
        <v>435</v>
      </c>
      <c r="D222" s="313"/>
      <c r="E222" s="302"/>
      <c r="G222" s="315">
        <f t="shared" ref="G222:G250" si="8">+F222*E222</f>
        <v>0</v>
      </c>
      <c r="H222" s="301"/>
      <c r="I222" s="301"/>
      <c r="J222" s="301"/>
      <c r="K222" s="315"/>
    </row>
    <row r="223" spans="1:11" ht="25.5" x14ac:dyDescent="0.2">
      <c r="A223" s="320"/>
      <c r="B223" s="309"/>
      <c r="C223" s="312" t="s">
        <v>419</v>
      </c>
      <c r="D223" s="324"/>
      <c r="E223" s="302"/>
      <c r="F223" s="337"/>
      <c r="G223" s="315">
        <f t="shared" si="8"/>
        <v>0</v>
      </c>
      <c r="H223" s="301"/>
      <c r="I223" s="301"/>
      <c r="J223" s="301"/>
      <c r="K223" s="315"/>
    </row>
    <row r="224" spans="1:11" x14ac:dyDescent="0.2">
      <c r="A224" s="320"/>
      <c r="B224" s="309"/>
      <c r="C224" s="312"/>
      <c r="D224" s="324"/>
      <c r="E224" s="302"/>
      <c r="G224" s="315">
        <f t="shared" si="8"/>
        <v>0</v>
      </c>
      <c r="H224" s="301"/>
      <c r="I224" s="301"/>
      <c r="J224" s="301"/>
      <c r="K224" s="315"/>
    </row>
    <row r="225" spans="1:11" x14ac:dyDescent="0.2">
      <c r="A225" s="320"/>
      <c r="B225" s="309" t="s">
        <v>379</v>
      </c>
      <c r="C225" s="312" t="s">
        <v>436</v>
      </c>
      <c r="D225" s="324" t="s">
        <v>12</v>
      </c>
      <c r="E225" s="302">
        <v>1</v>
      </c>
      <c r="G225" s="315">
        <f t="shared" si="8"/>
        <v>0</v>
      </c>
      <c r="H225" s="301"/>
      <c r="I225" s="301"/>
      <c r="J225" s="301"/>
      <c r="K225" s="315"/>
    </row>
    <row r="226" spans="1:11" x14ac:dyDescent="0.2">
      <c r="A226" s="320"/>
      <c r="B226" s="309"/>
      <c r="C226" s="312"/>
      <c r="D226" s="324"/>
      <c r="E226" s="302"/>
      <c r="G226" s="315">
        <f t="shared" si="8"/>
        <v>0</v>
      </c>
      <c r="H226" s="301"/>
      <c r="I226" s="301"/>
      <c r="J226" s="301"/>
      <c r="K226" s="315"/>
    </row>
    <row r="227" spans="1:11" x14ac:dyDescent="0.2">
      <c r="A227" s="320"/>
      <c r="B227" s="309"/>
      <c r="C227" s="312"/>
      <c r="D227" s="324"/>
      <c r="E227" s="302"/>
      <c r="G227" s="315">
        <f t="shared" si="8"/>
        <v>0</v>
      </c>
      <c r="H227" s="301"/>
      <c r="I227" s="301"/>
      <c r="J227" s="301"/>
      <c r="K227" s="315"/>
    </row>
    <row r="228" spans="1:11" ht="38.25" x14ac:dyDescent="0.2">
      <c r="A228" s="320">
        <f>MAX(A$169:A227)+1</f>
        <v>8</v>
      </c>
      <c r="B228" s="336"/>
      <c r="C228" s="312" t="s">
        <v>929</v>
      </c>
      <c r="D228" s="313"/>
      <c r="E228" s="302"/>
      <c r="F228" s="337"/>
      <c r="G228" s="315">
        <f t="shared" si="8"/>
        <v>0</v>
      </c>
      <c r="H228" s="404"/>
      <c r="I228" s="404"/>
      <c r="J228" s="404"/>
      <c r="K228" s="405"/>
    </row>
    <row r="229" spans="1:11" ht="191.25" x14ac:dyDescent="0.2">
      <c r="A229" s="320"/>
      <c r="B229" s="309"/>
      <c r="C229" s="312" t="s">
        <v>932</v>
      </c>
      <c r="D229" s="313"/>
      <c r="E229" s="302"/>
      <c r="F229" s="337"/>
      <c r="G229" s="315">
        <f t="shared" si="8"/>
        <v>0</v>
      </c>
      <c r="H229" s="301"/>
      <c r="I229" s="301"/>
      <c r="J229" s="301"/>
      <c r="K229" s="315"/>
    </row>
    <row r="230" spans="1:11" ht="25.5" x14ac:dyDescent="0.2">
      <c r="A230" s="320"/>
      <c r="B230" s="309"/>
      <c r="C230" s="312" t="s">
        <v>435</v>
      </c>
      <c r="D230" s="313"/>
      <c r="E230" s="302"/>
      <c r="G230" s="315">
        <f t="shared" si="8"/>
        <v>0</v>
      </c>
      <c r="H230" s="301"/>
      <c r="I230" s="301"/>
      <c r="J230" s="301"/>
      <c r="K230" s="315"/>
    </row>
    <row r="231" spans="1:11" ht="25.5" x14ac:dyDescent="0.2">
      <c r="A231" s="320"/>
      <c r="B231" s="309"/>
      <c r="C231" s="312" t="s">
        <v>448</v>
      </c>
      <c r="D231" s="324"/>
      <c r="E231" s="302"/>
      <c r="F231" s="337"/>
      <c r="G231" s="315">
        <f t="shared" si="8"/>
        <v>0</v>
      </c>
      <c r="H231" s="301"/>
      <c r="I231" s="301"/>
      <c r="J231" s="301"/>
      <c r="K231" s="315"/>
    </row>
    <row r="232" spans="1:11" x14ac:dyDescent="0.2">
      <c r="A232" s="320"/>
      <c r="B232" s="309"/>
      <c r="C232" s="312"/>
      <c r="D232" s="324"/>
      <c r="E232" s="302"/>
      <c r="G232" s="315">
        <f t="shared" si="8"/>
        <v>0</v>
      </c>
      <c r="H232" s="301"/>
      <c r="I232" s="301"/>
      <c r="J232" s="301"/>
      <c r="K232" s="315"/>
    </row>
    <row r="233" spans="1:11" x14ac:dyDescent="0.2">
      <c r="A233" s="320"/>
      <c r="B233" s="309" t="s">
        <v>379</v>
      </c>
      <c r="C233" s="312" t="s">
        <v>437</v>
      </c>
      <c r="D233" s="324" t="s">
        <v>12</v>
      </c>
      <c r="E233" s="302">
        <v>8</v>
      </c>
      <c r="G233" s="315">
        <f t="shared" si="8"/>
        <v>0</v>
      </c>
      <c r="H233" s="301"/>
      <c r="I233" s="301"/>
      <c r="J233" s="301"/>
      <c r="K233" s="315"/>
    </row>
    <row r="234" spans="1:11" x14ac:dyDescent="0.2">
      <c r="A234" s="320"/>
      <c r="B234" s="309"/>
      <c r="C234" s="312"/>
      <c r="D234" s="324"/>
      <c r="E234" s="302"/>
      <c r="G234" s="315">
        <f t="shared" si="8"/>
        <v>0</v>
      </c>
      <c r="H234" s="301"/>
      <c r="I234" s="301"/>
      <c r="J234" s="301"/>
      <c r="K234" s="315"/>
    </row>
    <row r="235" spans="1:11" x14ac:dyDescent="0.2">
      <c r="A235" s="320"/>
      <c r="B235" s="309"/>
      <c r="C235" s="312"/>
      <c r="D235" s="324"/>
      <c r="E235" s="302"/>
      <c r="G235" s="315">
        <f t="shared" si="8"/>
        <v>0</v>
      </c>
      <c r="H235" s="301"/>
      <c r="I235" s="301"/>
      <c r="J235" s="301"/>
      <c r="K235" s="315"/>
    </row>
    <row r="236" spans="1:11" ht="25.5" x14ac:dyDescent="0.2">
      <c r="A236" s="320">
        <f>MAX(A$169:A235)+1</f>
        <v>9</v>
      </c>
      <c r="B236" s="336"/>
      <c r="C236" s="312" t="s">
        <v>930</v>
      </c>
      <c r="D236" s="313"/>
      <c r="E236" s="302"/>
      <c r="F236" s="337"/>
      <c r="G236" s="315">
        <f t="shared" si="8"/>
        <v>0</v>
      </c>
      <c r="H236" s="404"/>
      <c r="I236" s="404"/>
      <c r="J236" s="404"/>
      <c r="K236" s="405"/>
    </row>
    <row r="237" spans="1:11" ht="178.5" x14ac:dyDescent="0.2">
      <c r="A237" s="320"/>
      <c r="B237" s="309"/>
      <c r="C237" s="312" t="s">
        <v>931</v>
      </c>
      <c r="D237" s="313"/>
      <c r="E237" s="302"/>
      <c r="F237" s="337"/>
      <c r="G237" s="315">
        <f t="shared" si="8"/>
        <v>0</v>
      </c>
      <c r="H237" s="301"/>
      <c r="I237" s="301"/>
      <c r="J237" s="301"/>
      <c r="K237" s="315"/>
    </row>
    <row r="238" spans="1:11" ht="25.5" x14ac:dyDescent="0.2">
      <c r="A238" s="320"/>
      <c r="B238" s="309"/>
      <c r="C238" s="312" t="s">
        <v>435</v>
      </c>
      <c r="D238" s="313"/>
      <c r="E238" s="302"/>
      <c r="G238" s="315">
        <f t="shared" si="8"/>
        <v>0</v>
      </c>
      <c r="H238" s="301"/>
      <c r="I238" s="301"/>
      <c r="J238" s="301"/>
      <c r="K238" s="315"/>
    </row>
    <row r="239" spans="1:11" ht="25.5" x14ac:dyDescent="0.2">
      <c r="A239" s="320"/>
      <c r="B239" s="309"/>
      <c r="C239" s="312" t="s">
        <v>448</v>
      </c>
      <c r="D239" s="324"/>
      <c r="E239" s="302"/>
      <c r="F239" s="337"/>
      <c r="G239" s="315">
        <f t="shared" si="8"/>
        <v>0</v>
      </c>
      <c r="H239" s="301"/>
      <c r="I239" s="301"/>
      <c r="J239" s="301"/>
      <c r="K239" s="315"/>
    </row>
    <row r="240" spans="1:11" x14ac:dyDescent="0.2">
      <c r="A240" s="320"/>
      <c r="B240" s="309"/>
      <c r="C240" s="312"/>
      <c r="D240" s="324"/>
      <c r="E240" s="302"/>
      <c r="G240" s="315">
        <f t="shared" si="8"/>
        <v>0</v>
      </c>
      <c r="H240" s="301"/>
      <c r="I240" s="301"/>
      <c r="J240" s="301"/>
      <c r="K240" s="315"/>
    </row>
    <row r="241" spans="1:11" x14ac:dyDescent="0.2">
      <c r="A241" s="320"/>
      <c r="B241" s="309" t="s">
        <v>379</v>
      </c>
      <c r="C241" s="312" t="s">
        <v>438</v>
      </c>
      <c r="D241" s="324" t="s">
        <v>12</v>
      </c>
      <c r="E241" s="302">
        <v>2</v>
      </c>
      <c r="G241" s="315">
        <f t="shared" si="8"/>
        <v>0</v>
      </c>
      <c r="H241" s="301"/>
      <c r="I241" s="301"/>
      <c r="J241" s="301"/>
      <c r="K241" s="315"/>
    </row>
    <row r="242" spans="1:11" x14ac:dyDescent="0.2">
      <c r="A242" s="320"/>
      <c r="B242" s="309"/>
      <c r="C242" s="312"/>
      <c r="D242" s="324"/>
      <c r="E242" s="302"/>
      <c r="G242" s="315">
        <f t="shared" si="8"/>
        <v>0</v>
      </c>
      <c r="H242" s="301"/>
      <c r="I242" s="301"/>
      <c r="J242" s="301"/>
      <c r="K242" s="315"/>
    </row>
    <row r="243" spans="1:11" x14ac:dyDescent="0.2">
      <c r="A243" s="320"/>
      <c r="B243" s="309"/>
      <c r="C243" s="312"/>
      <c r="D243" s="324"/>
      <c r="E243" s="302"/>
      <c r="G243" s="315">
        <f t="shared" si="8"/>
        <v>0</v>
      </c>
      <c r="H243" s="301"/>
      <c r="I243" s="301"/>
      <c r="J243" s="301"/>
      <c r="K243" s="315"/>
    </row>
    <row r="244" spans="1:11" ht="38.25" x14ac:dyDescent="0.2">
      <c r="A244" s="320">
        <f>MAX(A$169:A243)+1</f>
        <v>10</v>
      </c>
      <c r="B244" s="336"/>
      <c r="C244" s="312" t="s">
        <v>439</v>
      </c>
      <c r="D244" s="313"/>
      <c r="E244" s="302"/>
      <c r="F244" s="337"/>
      <c r="G244" s="315">
        <f t="shared" si="8"/>
        <v>0</v>
      </c>
      <c r="H244" s="404"/>
      <c r="I244" s="404"/>
      <c r="J244" s="404"/>
      <c r="K244" s="405"/>
    </row>
    <row r="245" spans="1:11" ht="102" x14ac:dyDescent="0.2">
      <c r="A245" s="320"/>
      <c r="B245" s="309"/>
      <c r="C245" s="312" t="s">
        <v>440</v>
      </c>
      <c r="D245" s="313"/>
      <c r="E245" s="302"/>
      <c r="F245" s="337"/>
      <c r="G245" s="315">
        <f t="shared" si="8"/>
        <v>0</v>
      </c>
      <c r="H245" s="301"/>
      <c r="I245" s="301"/>
      <c r="J245" s="301"/>
      <c r="K245" s="315"/>
    </row>
    <row r="246" spans="1:11" ht="76.5" x14ac:dyDescent="0.2">
      <c r="A246" s="320"/>
      <c r="B246" s="309"/>
      <c r="C246" s="312" t="s">
        <v>424</v>
      </c>
      <c r="D246" s="313"/>
      <c r="E246" s="302"/>
      <c r="G246" s="315">
        <f t="shared" si="8"/>
        <v>0</v>
      </c>
      <c r="H246" s="301"/>
      <c r="I246" s="301"/>
      <c r="J246" s="301"/>
      <c r="K246" s="315"/>
    </row>
    <row r="247" spans="1:11" ht="38.25" x14ac:dyDescent="0.2">
      <c r="A247" s="320"/>
      <c r="B247" s="309"/>
      <c r="C247" s="312" t="s">
        <v>441</v>
      </c>
      <c r="D247" s="324"/>
      <c r="E247" s="302"/>
      <c r="F247" s="337"/>
      <c r="G247" s="315">
        <f t="shared" si="8"/>
        <v>0</v>
      </c>
      <c r="H247" s="301"/>
      <c r="I247" s="301"/>
      <c r="J247" s="301"/>
      <c r="K247" s="315"/>
    </row>
    <row r="248" spans="1:11" x14ac:dyDescent="0.2">
      <c r="A248" s="320"/>
      <c r="B248" s="309"/>
      <c r="C248" s="312"/>
      <c r="D248" s="324"/>
      <c r="E248" s="302"/>
      <c r="G248" s="315">
        <f t="shared" si="8"/>
        <v>0</v>
      </c>
      <c r="H248" s="301"/>
      <c r="I248" s="301"/>
      <c r="J248" s="301"/>
      <c r="K248" s="315"/>
    </row>
    <row r="249" spans="1:11" x14ac:dyDescent="0.2">
      <c r="A249" s="320"/>
      <c r="B249" s="309" t="s">
        <v>379</v>
      </c>
      <c r="C249" s="312" t="s">
        <v>442</v>
      </c>
      <c r="D249" s="324" t="s">
        <v>12</v>
      </c>
      <c r="E249" s="302">
        <v>1</v>
      </c>
      <c r="G249" s="315">
        <f t="shared" si="8"/>
        <v>0</v>
      </c>
      <c r="H249" s="301"/>
      <c r="I249" s="301"/>
      <c r="J249" s="301"/>
      <c r="K249" s="315"/>
    </row>
    <row r="250" spans="1:11" x14ac:dyDescent="0.2">
      <c r="A250" s="311"/>
      <c r="B250" s="309"/>
      <c r="C250" s="312"/>
      <c r="D250" s="324"/>
      <c r="E250" s="302"/>
      <c r="G250" s="315">
        <f t="shared" si="8"/>
        <v>0</v>
      </c>
      <c r="H250" s="301"/>
      <c r="I250" s="301"/>
      <c r="J250" s="301"/>
      <c r="K250" s="315"/>
    </row>
    <row r="251" spans="1:11" x14ac:dyDescent="0.2">
      <c r="A251" s="325">
        <f>+A167</f>
        <v>8</v>
      </c>
      <c r="B251" s="326"/>
      <c r="C251" s="327" t="str">
        <f>+C167</f>
        <v>UNUTRAŠNJA I VANJSKA  STOLARIJA</v>
      </c>
      <c r="D251" s="327"/>
      <c r="E251" s="333" t="s">
        <v>13</v>
      </c>
      <c r="F251" s="329"/>
      <c r="G251" s="330">
        <f>SUM($G$166:G250)</f>
        <v>0</v>
      </c>
      <c r="H251" s="358"/>
      <c r="I251" s="358"/>
      <c r="J251" s="358"/>
      <c r="K251" s="403"/>
    </row>
    <row r="252" spans="1:11" x14ac:dyDescent="0.2">
      <c r="A252" s="311"/>
      <c r="B252" s="309"/>
      <c r="E252" s="302"/>
      <c r="H252" s="301"/>
      <c r="I252" s="301"/>
      <c r="J252" s="301"/>
      <c r="K252" s="315"/>
    </row>
    <row r="253" spans="1:11" x14ac:dyDescent="0.2">
      <c r="B253" s="309"/>
      <c r="H253" s="331"/>
    </row>
    <row r="254" spans="1:11" ht="13.5" customHeight="1" x14ac:dyDescent="0.2">
      <c r="B254" s="309"/>
      <c r="H254" s="331"/>
    </row>
    <row r="255" spans="1:11" x14ac:dyDescent="0.2">
      <c r="A255" s="311"/>
      <c r="C255" s="312"/>
      <c r="D255" s="313"/>
      <c r="F255" s="314"/>
      <c r="H255" s="331"/>
    </row>
    <row r="256" spans="1:11" ht="15.75" x14ac:dyDescent="0.25">
      <c r="A256" s="338"/>
      <c r="B256" s="339"/>
      <c r="C256" s="340" t="s">
        <v>15</v>
      </c>
      <c r="D256" s="341"/>
      <c r="E256" s="342"/>
      <c r="F256" s="343"/>
      <c r="G256" s="344"/>
      <c r="H256" s="331"/>
    </row>
    <row r="257" spans="1:8" x14ac:dyDescent="0.2">
      <c r="A257" s="345"/>
      <c r="B257" s="346"/>
      <c r="C257" s="347"/>
      <c r="D257" s="347"/>
      <c r="E257" s="348"/>
      <c r="F257" s="349"/>
      <c r="G257" s="350"/>
      <c r="H257" s="331"/>
    </row>
    <row r="258" spans="1:8" ht="15.75" x14ac:dyDescent="0.25">
      <c r="A258" s="338"/>
      <c r="B258" s="339"/>
      <c r="C258" s="341" t="s">
        <v>306</v>
      </c>
      <c r="D258" s="341"/>
      <c r="E258" s="342"/>
      <c r="F258" s="343"/>
      <c r="G258" s="344"/>
      <c r="H258" s="331"/>
    </row>
    <row r="259" spans="1:8" x14ac:dyDescent="0.2">
      <c r="A259" s="351"/>
      <c r="B259" s="352"/>
      <c r="C259" s="353"/>
      <c r="D259" s="406"/>
      <c r="E259" s="354"/>
      <c r="F259" s="355"/>
      <c r="G259" s="356"/>
      <c r="H259" s="331"/>
    </row>
    <row r="260" spans="1:8" x14ac:dyDescent="0.2">
      <c r="A260" s="316">
        <f>A9</f>
        <v>1</v>
      </c>
      <c r="B260" s="316"/>
      <c r="C260" s="316" t="str">
        <f>C9</f>
        <v>PRIPREMNI RADOVI, RUŠENJA I DEMONTAŽE</v>
      </c>
      <c r="D260" s="319"/>
      <c r="E260" s="358"/>
      <c r="F260" s="359"/>
      <c r="G260" s="360">
        <f>G40</f>
        <v>0</v>
      </c>
      <c r="H260" s="331"/>
    </row>
    <row r="261" spans="1:8" x14ac:dyDescent="0.2">
      <c r="A261" s="361"/>
      <c r="B261" s="346"/>
      <c r="C261" s="345"/>
      <c r="D261" s="362"/>
      <c r="E261" s="348"/>
      <c r="F261" s="349"/>
      <c r="G261" s="363"/>
      <c r="H261" s="331"/>
    </row>
    <row r="262" spans="1:8" ht="13.5" thickBot="1" x14ac:dyDescent="0.25">
      <c r="A262" s="364"/>
      <c r="B262" s="365"/>
      <c r="C262" s="366" t="s">
        <v>443</v>
      </c>
      <c r="D262" s="366"/>
      <c r="E262" s="367"/>
      <c r="F262" s="368"/>
      <c r="G262" s="369">
        <f>SUM(G260:G261)</f>
        <v>0</v>
      </c>
      <c r="H262" s="331"/>
    </row>
    <row r="263" spans="1:8" ht="13.5" thickTop="1" x14ac:dyDescent="0.2">
      <c r="A263" s="361"/>
      <c r="B263" s="346"/>
      <c r="C263" s="345"/>
      <c r="D263" s="362"/>
      <c r="E263" s="348"/>
      <c r="F263" s="349"/>
      <c r="G263" s="363"/>
      <c r="H263" s="331"/>
    </row>
    <row r="264" spans="1:8" ht="15.75" x14ac:dyDescent="0.25">
      <c r="A264" s="338"/>
      <c r="B264" s="339"/>
      <c r="C264" s="341" t="s">
        <v>444</v>
      </c>
      <c r="D264" s="341"/>
      <c r="E264" s="342"/>
      <c r="F264" s="343"/>
      <c r="G264" s="344"/>
      <c r="H264" s="331"/>
    </row>
    <row r="265" spans="1:8" x14ac:dyDescent="0.2">
      <c r="A265" s="361"/>
      <c r="B265" s="346"/>
      <c r="C265" s="345"/>
      <c r="D265" s="362"/>
      <c r="E265" s="348"/>
      <c r="F265" s="349"/>
      <c r="G265" s="363"/>
      <c r="H265" s="331"/>
    </row>
    <row r="266" spans="1:8" x14ac:dyDescent="0.2">
      <c r="A266" s="316">
        <f>A44</f>
        <v>2</v>
      </c>
      <c r="B266" s="316"/>
      <c r="C266" s="357" t="str">
        <f>C44</f>
        <v>ESTRISI I PRIPREMA PODOVA</v>
      </c>
      <c r="D266" s="319"/>
      <c r="E266" s="358"/>
      <c r="F266" s="359"/>
      <c r="G266" s="360">
        <f>G69</f>
        <v>0</v>
      </c>
      <c r="H266" s="331"/>
    </row>
    <row r="267" spans="1:8" x14ac:dyDescent="0.2">
      <c r="A267" s="361"/>
      <c r="B267" s="361"/>
      <c r="C267" s="370"/>
      <c r="D267" s="362"/>
      <c r="E267" s="348"/>
      <c r="F267" s="349"/>
      <c r="G267" s="363"/>
      <c r="H267" s="331"/>
    </row>
    <row r="268" spans="1:8" x14ac:dyDescent="0.2">
      <c r="A268" s="316">
        <f>A73</f>
        <v>3</v>
      </c>
      <c r="B268" s="316"/>
      <c r="C268" s="357" t="str">
        <f>C73</f>
        <v>PREGRADNI ZIDOVI I OBLOGE</v>
      </c>
      <c r="D268" s="319"/>
      <c r="E268" s="358"/>
      <c r="F268" s="359"/>
      <c r="G268" s="360">
        <f>G87</f>
        <v>0</v>
      </c>
      <c r="H268" s="331"/>
    </row>
    <row r="269" spans="1:8" x14ac:dyDescent="0.2">
      <c r="A269" s="361"/>
      <c r="B269" s="361"/>
      <c r="C269" s="370"/>
      <c r="D269" s="362"/>
      <c r="E269" s="348"/>
      <c r="F269" s="349"/>
      <c r="G269" s="363"/>
      <c r="H269" s="331"/>
    </row>
    <row r="270" spans="1:8" x14ac:dyDescent="0.2">
      <c r="A270" s="316">
        <f>A92</f>
        <v>4</v>
      </c>
      <c r="B270" s="316"/>
      <c r="C270" s="357" t="str">
        <f>C92</f>
        <v>KERAMIČARSKI RADOVI</v>
      </c>
      <c r="D270" s="319"/>
      <c r="E270" s="358"/>
      <c r="F270" s="359"/>
      <c r="G270" s="360">
        <f>G110</f>
        <v>0</v>
      </c>
      <c r="H270" s="331"/>
    </row>
    <row r="271" spans="1:8" x14ac:dyDescent="0.2">
      <c r="A271" s="361"/>
      <c r="B271" s="361"/>
      <c r="C271" s="370"/>
      <c r="D271" s="362"/>
      <c r="E271" s="348"/>
      <c r="F271" s="349"/>
      <c r="G271" s="363"/>
      <c r="H271" s="331"/>
    </row>
    <row r="272" spans="1:8" x14ac:dyDescent="0.2">
      <c r="A272" s="316">
        <f>A115</f>
        <v>5</v>
      </c>
      <c r="B272" s="316"/>
      <c r="C272" s="357" t="str">
        <f>C115</f>
        <v>KAMENOREZAČKI RADOVI</v>
      </c>
      <c r="D272" s="319"/>
      <c r="E272" s="358"/>
      <c r="F272" s="359"/>
      <c r="G272" s="360">
        <f>G124</f>
        <v>0</v>
      </c>
      <c r="H272" s="331"/>
    </row>
    <row r="273" spans="1:8" x14ac:dyDescent="0.2">
      <c r="A273" s="361"/>
      <c r="B273" s="361"/>
      <c r="C273" s="370"/>
      <c r="D273" s="362"/>
      <c r="E273" s="348"/>
      <c r="F273" s="349"/>
      <c r="G273" s="363"/>
      <c r="H273" s="331"/>
    </row>
    <row r="274" spans="1:8" x14ac:dyDescent="0.2">
      <c r="A274" s="316">
        <f>A129</f>
        <v>6</v>
      </c>
      <c r="B274" s="316"/>
      <c r="C274" s="357" t="str">
        <f>C129</f>
        <v>PARKETARSKI RADOVI</v>
      </c>
      <c r="D274" s="319"/>
      <c r="E274" s="358"/>
      <c r="F274" s="359"/>
      <c r="G274" s="360">
        <f>G141</f>
        <v>0</v>
      </c>
      <c r="H274" s="331"/>
    </row>
    <row r="275" spans="1:8" x14ac:dyDescent="0.2">
      <c r="A275" s="361"/>
      <c r="B275" s="361"/>
      <c r="C275" s="370"/>
      <c r="D275" s="362"/>
      <c r="E275" s="348"/>
      <c r="F275" s="349"/>
      <c r="G275" s="363"/>
      <c r="H275" s="331"/>
    </row>
    <row r="276" spans="1:8" x14ac:dyDescent="0.2">
      <c r="A276" s="316">
        <f>A146</f>
        <v>7</v>
      </c>
      <c r="B276" s="316"/>
      <c r="C276" s="357" t="str">
        <f>C146</f>
        <v>BOJADISARSKI RADOVI</v>
      </c>
      <c r="D276" s="319"/>
      <c r="E276" s="358"/>
      <c r="F276" s="359"/>
      <c r="G276" s="360">
        <f>G162</f>
        <v>0</v>
      </c>
      <c r="H276" s="331"/>
    </row>
    <row r="277" spans="1:8" x14ac:dyDescent="0.2">
      <c r="A277" s="361"/>
      <c r="B277" s="361"/>
      <c r="C277" s="370"/>
      <c r="D277" s="362"/>
      <c r="E277" s="348"/>
      <c r="F277" s="349"/>
      <c r="G277" s="363"/>
      <c r="H277" s="331"/>
    </row>
    <row r="278" spans="1:8" x14ac:dyDescent="0.2">
      <c r="A278" s="316">
        <f>A167</f>
        <v>8</v>
      </c>
      <c r="B278" s="316"/>
      <c r="C278" s="357" t="str">
        <f>C167</f>
        <v>UNUTRAŠNJA I VANJSKA  STOLARIJA</v>
      </c>
      <c r="D278" s="319"/>
      <c r="E278" s="358"/>
      <c r="F278" s="359"/>
      <c r="G278" s="360">
        <f>G251</f>
        <v>0</v>
      </c>
      <c r="H278" s="331"/>
    </row>
    <row r="279" spans="1:8" x14ac:dyDescent="0.2">
      <c r="A279" s="361"/>
      <c r="B279" s="346"/>
      <c r="C279" s="345"/>
      <c r="D279" s="362"/>
      <c r="E279" s="348"/>
      <c r="F279" s="349"/>
      <c r="G279" s="363"/>
      <c r="H279" s="331"/>
    </row>
    <row r="280" spans="1:8" ht="15.75" x14ac:dyDescent="0.25">
      <c r="A280" s="371"/>
      <c r="B280" s="372"/>
      <c r="C280" s="373" t="s">
        <v>445</v>
      </c>
      <c r="D280" s="373"/>
      <c r="E280" s="374"/>
      <c r="F280" s="375"/>
      <c r="G280" s="376">
        <f>SUM(G265:G279)</f>
        <v>0</v>
      </c>
      <c r="H280" s="331"/>
    </row>
    <row r="281" spans="1:8" ht="16.5" thickBot="1" x14ac:dyDescent="0.3">
      <c r="A281" s="377"/>
      <c r="B281" s="378"/>
      <c r="C281" s="379" t="s">
        <v>446</v>
      </c>
      <c r="D281" s="379"/>
      <c r="E281" s="380"/>
      <c r="F281" s="381"/>
      <c r="G281" s="382">
        <f>+G280+G262</f>
        <v>0</v>
      </c>
      <c r="H281" s="331"/>
    </row>
    <row r="282" spans="1:8" ht="16.5" thickTop="1" x14ac:dyDescent="0.25">
      <c r="A282" s="383"/>
      <c r="B282" s="384"/>
      <c r="C282" s="385" t="s">
        <v>18</v>
      </c>
      <c r="D282" s="386"/>
      <c r="E282" s="387"/>
      <c r="F282" s="388"/>
      <c r="G282" s="389">
        <f>+G281*0.25</f>
        <v>0</v>
      </c>
      <c r="H282" s="331"/>
    </row>
    <row r="283" spans="1:8" ht="16.5" thickBot="1" x14ac:dyDescent="0.3">
      <c r="A283" s="390"/>
      <c r="B283" s="378"/>
      <c r="C283" s="377" t="s">
        <v>19</v>
      </c>
      <c r="D283" s="391"/>
      <c r="E283" s="380"/>
      <c r="F283" s="381"/>
      <c r="G283" s="392">
        <f>+G282+G281</f>
        <v>0</v>
      </c>
      <c r="H283" s="331"/>
    </row>
    <row r="284" spans="1:8" ht="13.5" thickTop="1" x14ac:dyDescent="0.2">
      <c r="A284" s="393"/>
      <c r="B284" s="394"/>
      <c r="C284" s="395"/>
      <c r="D284" s="396"/>
      <c r="E284" s="397"/>
      <c r="F284" s="398"/>
      <c r="G284" s="399"/>
      <c r="H284" s="331"/>
    </row>
    <row r="285" spans="1:8" x14ac:dyDescent="0.2">
      <c r="A285" s="400"/>
      <c r="C285" s="311"/>
      <c r="H285" s="331"/>
    </row>
    <row r="286" spans="1:8" x14ac:dyDescent="0.2">
      <c r="A286" s="400"/>
      <c r="C286" s="311"/>
      <c r="F286" s="301"/>
      <c r="H286" s="331"/>
    </row>
    <row r="287" spans="1:8" x14ac:dyDescent="0.2">
      <c r="A287" s="400"/>
      <c r="C287" s="311"/>
      <c r="F287" s="301"/>
      <c r="H287" s="331"/>
    </row>
    <row r="288" spans="1:8" x14ac:dyDescent="0.2">
      <c r="A288" s="400"/>
      <c r="C288" s="311"/>
      <c r="F288" s="301"/>
      <c r="H288" s="331"/>
    </row>
    <row r="289" spans="1:8" x14ac:dyDescent="0.2">
      <c r="A289" s="400"/>
      <c r="C289" s="311"/>
      <c r="H289" s="331"/>
    </row>
    <row r="290" spans="1:8" x14ac:dyDescent="0.2">
      <c r="A290" s="400"/>
      <c r="C290" s="311"/>
      <c r="H290" s="331"/>
    </row>
    <row r="291" spans="1:8" x14ac:dyDescent="0.2">
      <c r="B291" s="309"/>
      <c r="F291" s="302">
        <v>0</v>
      </c>
      <c r="H291" s="331"/>
    </row>
    <row r="292" spans="1:8" x14ac:dyDescent="0.2">
      <c r="B292" s="309"/>
      <c r="F292" s="302">
        <v>0</v>
      </c>
      <c r="H292" s="331"/>
    </row>
    <row r="293" spans="1:8" x14ac:dyDescent="0.2">
      <c r="B293" s="309"/>
      <c r="F293" s="302">
        <v>0</v>
      </c>
      <c r="H293" s="331"/>
    </row>
    <row r="294" spans="1:8" x14ac:dyDescent="0.2">
      <c r="B294" s="309"/>
      <c r="F294" s="302">
        <v>0</v>
      </c>
      <c r="H294" s="331"/>
    </row>
    <row r="295" spans="1:8" x14ac:dyDescent="0.2">
      <c r="B295" s="309"/>
      <c r="F295" s="302">
        <v>0</v>
      </c>
      <c r="H295" s="331"/>
    </row>
    <row r="296" spans="1:8" x14ac:dyDescent="0.2">
      <c r="B296" s="309"/>
      <c r="F296" s="302">
        <v>0</v>
      </c>
      <c r="H296" s="331"/>
    </row>
    <row r="297" spans="1:8" x14ac:dyDescent="0.2">
      <c r="B297" s="309"/>
      <c r="F297" s="302">
        <v>0</v>
      </c>
      <c r="H297" s="331"/>
    </row>
    <row r="298" spans="1:8" x14ac:dyDescent="0.2">
      <c r="B298" s="309"/>
      <c r="F298" s="302">
        <v>0</v>
      </c>
      <c r="H298" s="331"/>
    </row>
    <row r="299" spans="1:8" x14ac:dyDescent="0.2">
      <c r="B299" s="309"/>
      <c r="F299" s="302">
        <v>0</v>
      </c>
      <c r="H299" s="331"/>
    </row>
    <row r="300" spans="1:8" x14ac:dyDescent="0.2">
      <c r="B300" s="309"/>
      <c r="F300" s="302">
        <v>0</v>
      </c>
      <c r="H300" s="331"/>
    </row>
    <row r="301" spans="1:8" x14ac:dyDescent="0.2">
      <c r="B301" s="309"/>
      <c r="F301" s="302">
        <v>0</v>
      </c>
      <c r="H301" s="331"/>
    </row>
    <row r="302" spans="1:8" x14ac:dyDescent="0.2">
      <c r="B302" s="309"/>
      <c r="F302" s="302">
        <v>0</v>
      </c>
      <c r="H302" s="331"/>
    </row>
    <row r="303" spans="1:8" x14ac:dyDescent="0.2">
      <c r="B303" s="309"/>
      <c r="F303" s="302">
        <v>0</v>
      </c>
      <c r="H303" s="331"/>
    </row>
    <row r="304" spans="1:8" x14ac:dyDescent="0.2">
      <c r="B304" s="309"/>
      <c r="F304" s="302">
        <v>0</v>
      </c>
      <c r="H304" s="331"/>
    </row>
    <row r="305" spans="2:8" x14ac:dyDescent="0.2">
      <c r="B305" s="309"/>
      <c r="F305" s="302">
        <v>0</v>
      </c>
      <c r="H305" s="331"/>
    </row>
    <row r="306" spans="2:8" x14ac:dyDescent="0.2">
      <c r="B306" s="309"/>
      <c r="F306" s="302">
        <v>0</v>
      </c>
      <c r="H306" s="331"/>
    </row>
    <row r="307" spans="2:8" x14ac:dyDescent="0.2">
      <c r="B307" s="309"/>
      <c r="F307" s="302">
        <v>0</v>
      </c>
      <c r="H307" s="331"/>
    </row>
    <row r="308" spans="2:8" x14ac:dyDescent="0.2">
      <c r="B308" s="309"/>
      <c r="F308" s="302">
        <v>0</v>
      </c>
      <c r="H308" s="331"/>
    </row>
    <row r="309" spans="2:8" x14ac:dyDescent="0.2">
      <c r="B309" s="309"/>
      <c r="F309" s="302">
        <v>0</v>
      </c>
      <c r="H309" s="331"/>
    </row>
    <row r="310" spans="2:8" x14ac:dyDescent="0.2">
      <c r="B310" s="309"/>
      <c r="F310" s="302">
        <v>0</v>
      </c>
      <c r="H310" s="331"/>
    </row>
    <row r="311" spans="2:8" x14ac:dyDescent="0.2">
      <c r="B311" s="309"/>
      <c r="F311" s="302">
        <v>0</v>
      </c>
      <c r="H311" s="331"/>
    </row>
    <row r="312" spans="2:8" x14ac:dyDescent="0.2">
      <c r="B312" s="309"/>
      <c r="F312" s="302">
        <v>0</v>
      </c>
      <c r="H312" s="331"/>
    </row>
    <row r="313" spans="2:8" x14ac:dyDescent="0.2">
      <c r="B313" s="309"/>
      <c r="F313" s="302">
        <v>0</v>
      </c>
      <c r="H313" s="331"/>
    </row>
    <row r="314" spans="2:8" x14ac:dyDescent="0.2">
      <c r="B314" s="309"/>
      <c r="F314" s="302">
        <v>0</v>
      </c>
      <c r="H314" s="331"/>
    </row>
    <row r="315" spans="2:8" x14ac:dyDescent="0.2">
      <c r="B315" s="309"/>
      <c r="F315" s="302">
        <v>0</v>
      </c>
      <c r="H315" s="331"/>
    </row>
    <row r="316" spans="2:8" x14ac:dyDescent="0.2">
      <c r="B316" s="309"/>
      <c r="F316" s="302">
        <v>0</v>
      </c>
      <c r="H316" s="331"/>
    </row>
    <row r="317" spans="2:8" x14ac:dyDescent="0.2">
      <c r="B317" s="309"/>
      <c r="F317" s="302">
        <v>0</v>
      </c>
      <c r="H317" s="331"/>
    </row>
    <row r="318" spans="2:8" x14ac:dyDescent="0.2">
      <c r="B318" s="309"/>
      <c r="F318" s="302">
        <v>0</v>
      </c>
      <c r="H318" s="331"/>
    </row>
    <row r="319" spans="2:8" x14ac:dyDescent="0.2">
      <c r="B319" s="309"/>
      <c r="F319" s="302">
        <v>0</v>
      </c>
      <c r="H319" s="331"/>
    </row>
    <row r="320" spans="2:8" x14ac:dyDescent="0.2">
      <c r="B320" s="309"/>
      <c r="F320" s="302">
        <v>0</v>
      </c>
      <c r="H320" s="331"/>
    </row>
    <row r="321" spans="2:8" x14ac:dyDescent="0.2">
      <c r="B321" s="309"/>
      <c r="F321" s="302">
        <v>0</v>
      </c>
      <c r="H321" s="331"/>
    </row>
    <row r="322" spans="2:8" x14ac:dyDescent="0.2">
      <c r="B322" s="309"/>
      <c r="F322" s="302">
        <v>0</v>
      </c>
      <c r="H322" s="331"/>
    </row>
    <row r="323" spans="2:8" x14ac:dyDescent="0.2">
      <c r="B323" s="309"/>
      <c r="F323" s="302">
        <v>0</v>
      </c>
      <c r="H323" s="331"/>
    </row>
    <row r="324" spans="2:8" x14ac:dyDescent="0.2">
      <c r="B324" s="309"/>
      <c r="F324" s="302">
        <v>0</v>
      </c>
      <c r="H324" s="331"/>
    </row>
    <row r="325" spans="2:8" x14ac:dyDescent="0.2">
      <c r="B325" s="309"/>
      <c r="F325" s="302">
        <v>0</v>
      </c>
      <c r="H325" s="331"/>
    </row>
    <row r="326" spans="2:8" x14ac:dyDescent="0.2">
      <c r="B326" s="309"/>
      <c r="F326" s="302">
        <v>0</v>
      </c>
      <c r="H326" s="331"/>
    </row>
    <row r="327" spans="2:8" x14ac:dyDescent="0.2">
      <c r="B327" s="309"/>
      <c r="F327" s="302">
        <v>0</v>
      </c>
      <c r="H327" s="331"/>
    </row>
    <row r="328" spans="2:8" x14ac:dyDescent="0.2">
      <c r="B328" s="309"/>
      <c r="F328" s="302">
        <v>0</v>
      </c>
      <c r="H328" s="331"/>
    </row>
    <row r="329" spans="2:8" x14ac:dyDescent="0.2">
      <c r="B329" s="309"/>
      <c r="F329" s="302">
        <v>0</v>
      </c>
      <c r="H329" s="331"/>
    </row>
    <row r="330" spans="2:8" x14ac:dyDescent="0.2">
      <c r="B330" s="309"/>
      <c r="F330" s="302">
        <v>0</v>
      </c>
      <c r="H330" s="331"/>
    </row>
    <row r="331" spans="2:8" x14ac:dyDescent="0.2">
      <c r="B331" s="309"/>
      <c r="F331" s="302">
        <v>0</v>
      </c>
      <c r="H331" s="331"/>
    </row>
    <row r="332" spans="2:8" x14ac:dyDescent="0.2">
      <c r="B332" s="309"/>
      <c r="F332" s="302">
        <v>0</v>
      </c>
      <c r="H332" s="331"/>
    </row>
    <row r="333" spans="2:8" x14ac:dyDescent="0.2">
      <c r="B333" s="309"/>
      <c r="F333" s="302">
        <v>0</v>
      </c>
      <c r="H333" s="331"/>
    </row>
    <row r="334" spans="2:8" x14ac:dyDescent="0.2">
      <c r="B334" s="309"/>
      <c r="F334" s="302">
        <v>0</v>
      </c>
      <c r="H334" s="331"/>
    </row>
    <row r="335" spans="2:8" x14ac:dyDescent="0.2">
      <c r="B335" s="309"/>
      <c r="F335" s="302">
        <v>0</v>
      </c>
      <c r="H335" s="331"/>
    </row>
    <row r="336" spans="2:8" x14ac:dyDescent="0.2">
      <c r="B336" s="309"/>
      <c r="F336" s="302">
        <v>0</v>
      </c>
      <c r="H336" s="331"/>
    </row>
    <row r="337" spans="2:8" x14ac:dyDescent="0.2">
      <c r="B337" s="309"/>
      <c r="F337" s="302">
        <v>0</v>
      </c>
      <c r="H337" s="331"/>
    </row>
    <row r="338" spans="2:8" x14ac:dyDescent="0.2">
      <c r="B338" s="309"/>
      <c r="F338" s="302">
        <v>0</v>
      </c>
      <c r="H338" s="331"/>
    </row>
    <row r="339" spans="2:8" x14ac:dyDescent="0.2">
      <c r="B339" s="309"/>
      <c r="F339" s="302">
        <v>0</v>
      </c>
      <c r="H339" s="331"/>
    </row>
    <row r="340" spans="2:8" x14ac:dyDescent="0.2">
      <c r="B340" s="309"/>
      <c r="F340" s="302">
        <v>0</v>
      </c>
      <c r="H340" s="331"/>
    </row>
    <row r="341" spans="2:8" x14ac:dyDescent="0.2">
      <c r="B341" s="309"/>
      <c r="F341" s="302">
        <v>0</v>
      </c>
      <c r="H341" s="331"/>
    </row>
    <row r="342" spans="2:8" x14ac:dyDescent="0.2">
      <c r="B342" s="309"/>
      <c r="F342" s="302">
        <v>0</v>
      </c>
      <c r="H342" s="331"/>
    </row>
    <row r="343" spans="2:8" x14ac:dyDescent="0.2">
      <c r="B343" s="309"/>
      <c r="F343" s="302">
        <v>0</v>
      </c>
      <c r="H343" s="331"/>
    </row>
    <row r="344" spans="2:8" x14ac:dyDescent="0.2">
      <c r="B344" s="309"/>
      <c r="F344" s="302">
        <v>0</v>
      </c>
      <c r="H344" s="331"/>
    </row>
    <row r="345" spans="2:8" x14ac:dyDescent="0.2">
      <c r="B345" s="309"/>
      <c r="F345" s="302">
        <v>0</v>
      </c>
      <c r="H345" s="331"/>
    </row>
    <row r="346" spans="2:8" x14ac:dyDescent="0.2">
      <c r="B346" s="309"/>
      <c r="F346" s="302">
        <v>0</v>
      </c>
      <c r="H346" s="331"/>
    </row>
    <row r="347" spans="2:8" x14ac:dyDescent="0.2">
      <c r="B347" s="309"/>
      <c r="F347" s="302">
        <v>0</v>
      </c>
      <c r="H347" s="331"/>
    </row>
    <row r="348" spans="2:8" x14ac:dyDescent="0.2">
      <c r="B348" s="309"/>
      <c r="F348" s="302">
        <v>0</v>
      </c>
      <c r="H348" s="331"/>
    </row>
    <row r="349" spans="2:8" x14ac:dyDescent="0.2">
      <c r="B349" s="309"/>
      <c r="F349" s="302">
        <v>0</v>
      </c>
      <c r="H349" s="331"/>
    </row>
    <row r="350" spans="2:8" x14ac:dyDescent="0.2">
      <c r="B350" s="309"/>
      <c r="F350" s="302">
        <v>0</v>
      </c>
      <c r="H350" s="331"/>
    </row>
    <row r="351" spans="2:8" x14ac:dyDescent="0.2">
      <c r="B351" s="309"/>
      <c r="F351" s="302">
        <v>0</v>
      </c>
      <c r="H351" s="331"/>
    </row>
    <row r="352" spans="2:8" x14ac:dyDescent="0.2">
      <c r="B352" s="309"/>
      <c r="F352" s="302">
        <v>0</v>
      </c>
      <c r="H352" s="331"/>
    </row>
    <row r="353" spans="2:8" x14ac:dyDescent="0.2">
      <c r="B353" s="309"/>
      <c r="F353" s="302">
        <v>0</v>
      </c>
      <c r="H353" s="331"/>
    </row>
    <row r="354" spans="2:8" x14ac:dyDescent="0.2">
      <c r="B354" s="309"/>
      <c r="F354" s="302">
        <v>0</v>
      </c>
      <c r="H354" s="331"/>
    </row>
    <row r="355" spans="2:8" x14ac:dyDescent="0.2">
      <c r="B355" s="309"/>
      <c r="F355" s="302">
        <v>0</v>
      </c>
      <c r="H355" s="331"/>
    </row>
    <row r="356" spans="2:8" x14ac:dyDescent="0.2">
      <c r="B356" s="309"/>
      <c r="F356" s="302">
        <v>0</v>
      </c>
      <c r="H356" s="331"/>
    </row>
    <row r="357" spans="2:8" x14ac:dyDescent="0.2">
      <c r="B357" s="309"/>
      <c r="F357" s="302">
        <v>0</v>
      </c>
      <c r="H357" s="331"/>
    </row>
    <row r="358" spans="2:8" x14ac:dyDescent="0.2">
      <c r="B358" s="309"/>
      <c r="F358" s="302">
        <v>0</v>
      </c>
      <c r="H358" s="331"/>
    </row>
    <row r="359" spans="2:8" x14ac:dyDescent="0.2">
      <c r="B359" s="309"/>
      <c r="F359" s="302">
        <v>0</v>
      </c>
      <c r="H359" s="331"/>
    </row>
    <row r="360" spans="2:8" x14ac:dyDescent="0.2">
      <c r="B360" s="309"/>
      <c r="F360" s="302">
        <v>0</v>
      </c>
      <c r="H360" s="331"/>
    </row>
    <row r="361" spans="2:8" x14ac:dyDescent="0.2">
      <c r="B361" s="309"/>
      <c r="F361" s="302">
        <v>0</v>
      </c>
      <c r="H361" s="331"/>
    </row>
    <row r="362" spans="2:8" x14ac:dyDescent="0.2">
      <c r="B362" s="309"/>
      <c r="F362" s="302">
        <v>0</v>
      </c>
      <c r="H362" s="331"/>
    </row>
    <row r="363" spans="2:8" x14ac:dyDescent="0.2">
      <c r="B363" s="309"/>
      <c r="F363" s="302">
        <v>0</v>
      </c>
      <c r="H363" s="331"/>
    </row>
    <row r="364" spans="2:8" x14ac:dyDescent="0.2">
      <c r="B364" s="309"/>
      <c r="F364" s="302">
        <v>0</v>
      </c>
      <c r="H364" s="331"/>
    </row>
    <row r="365" spans="2:8" x14ac:dyDescent="0.2">
      <c r="B365" s="309"/>
      <c r="F365" s="302">
        <v>0</v>
      </c>
      <c r="H365" s="331"/>
    </row>
    <row r="366" spans="2:8" x14ac:dyDescent="0.2">
      <c r="B366" s="309"/>
      <c r="F366" s="302">
        <v>0</v>
      </c>
      <c r="H366" s="331"/>
    </row>
    <row r="367" spans="2:8" x14ac:dyDescent="0.2">
      <c r="B367" s="309"/>
      <c r="F367" s="302">
        <v>0</v>
      </c>
      <c r="H367" s="331"/>
    </row>
    <row r="368" spans="2:8" x14ac:dyDescent="0.2">
      <c r="B368" s="309"/>
      <c r="F368" s="302">
        <v>0</v>
      </c>
      <c r="H368" s="331"/>
    </row>
    <row r="369" spans="2:8" x14ac:dyDescent="0.2">
      <c r="B369" s="309"/>
      <c r="F369" s="302">
        <v>0</v>
      </c>
      <c r="H369" s="331"/>
    </row>
    <row r="370" spans="2:8" x14ac:dyDescent="0.2">
      <c r="B370" s="309"/>
      <c r="F370" s="302">
        <v>0</v>
      </c>
      <c r="H370" s="331"/>
    </row>
    <row r="371" spans="2:8" x14ac:dyDescent="0.2">
      <c r="B371" s="309"/>
      <c r="F371" s="302">
        <v>0</v>
      </c>
      <c r="H371" s="331"/>
    </row>
    <row r="372" spans="2:8" x14ac:dyDescent="0.2">
      <c r="B372" s="309"/>
      <c r="F372" s="302">
        <v>0</v>
      </c>
      <c r="H372" s="331"/>
    </row>
    <row r="373" spans="2:8" x14ac:dyDescent="0.2">
      <c r="B373" s="309"/>
      <c r="F373" s="302">
        <v>0</v>
      </c>
      <c r="H373" s="331"/>
    </row>
    <row r="374" spans="2:8" x14ac:dyDescent="0.2">
      <c r="B374" s="309"/>
      <c r="F374" s="302">
        <v>0</v>
      </c>
      <c r="H374" s="331"/>
    </row>
    <row r="375" spans="2:8" x14ac:dyDescent="0.2">
      <c r="B375" s="309"/>
      <c r="F375" s="302">
        <v>0</v>
      </c>
      <c r="H375" s="331"/>
    </row>
    <row r="376" spans="2:8" x14ac:dyDescent="0.2">
      <c r="B376" s="309"/>
      <c r="F376" s="302">
        <v>0</v>
      </c>
      <c r="H376" s="331"/>
    </row>
    <row r="377" spans="2:8" x14ac:dyDescent="0.2">
      <c r="B377" s="309"/>
      <c r="F377" s="302">
        <v>0</v>
      </c>
      <c r="H377" s="331"/>
    </row>
    <row r="378" spans="2:8" x14ac:dyDescent="0.2">
      <c r="B378" s="309"/>
      <c r="F378" s="302">
        <v>0</v>
      </c>
      <c r="H378" s="331"/>
    </row>
    <row r="379" spans="2:8" x14ac:dyDescent="0.2">
      <c r="B379" s="309"/>
      <c r="F379" s="302">
        <v>0</v>
      </c>
      <c r="H379" s="331"/>
    </row>
    <row r="380" spans="2:8" x14ac:dyDescent="0.2">
      <c r="B380" s="309"/>
      <c r="F380" s="302">
        <v>0</v>
      </c>
      <c r="H380" s="331"/>
    </row>
    <row r="381" spans="2:8" x14ac:dyDescent="0.2">
      <c r="B381" s="309"/>
      <c r="F381" s="302">
        <v>0</v>
      </c>
      <c r="H381" s="331"/>
    </row>
    <row r="382" spans="2:8" x14ac:dyDescent="0.2">
      <c r="B382" s="309"/>
      <c r="F382" s="302">
        <v>0</v>
      </c>
      <c r="H382" s="331"/>
    </row>
    <row r="383" spans="2:8" x14ac:dyDescent="0.2">
      <c r="B383" s="309"/>
      <c r="F383" s="302">
        <v>0</v>
      </c>
      <c r="H383" s="331"/>
    </row>
    <row r="384" spans="2:8" x14ac:dyDescent="0.2">
      <c r="B384" s="309"/>
      <c r="F384" s="302">
        <v>0</v>
      </c>
      <c r="H384" s="331"/>
    </row>
    <row r="385" spans="2:8" x14ac:dyDescent="0.2">
      <c r="B385" s="309"/>
      <c r="F385" s="302">
        <v>0</v>
      </c>
      <c r="H385" s="331"/>
    </row>
    <row r="386" spans="2:8" x14ac:dyDescent="0.2">
      <c r="B386" s="309"/>
      <c r="F386" s="302">
        <v>0</v>
      </c>
      <c r="H386" s="331"/>
    </row>
    <row r="387" spans="2:8" x14ac:dyDescent="0.2">
      <c r="B387" s="309"/>
      <c r="F387" s="302">
        <v>0</v>
      </c>
      <c r="H387" s="331"/>
    </row>
    <row r="388" spans="2:8" x14ac:dyDescent="0.2">
      <c r="B388" s="309"/>
      <c r="F388" s="302">
        <v>0</v>
      </c>
      <c r="H388" s="331"/>
    </row>
    <row r="389" spans="2:8" x14ac:dyDescent="0.2">
      <c r="B389" s="309"/>
      <c r="F389" s="302">
        <v>0</v>
      </c>
      <c r="H389" s="331"/>
    </row>
    <row r="390" spans="2:8" x14ac:dyDescent="0.2">
      <c r="B390" s="309"/>
      <c r="F390" s="302">
        <v>0</v>
      </c>
      <c r="H390" s="331"/>
    </row>
    <row r="391" spans="2:8" x14ac:dyDescent="0.2">
      <c r="B391" s="309"/>
      <c r="F391" s="302">
        <v>0</v>
      </c>
      <c r="H391" s="331"/>
    </row>
    <row r="392" spans="2:8" x14ac:dyDescent="0.2">
      <c r="B392" s="309"/>
      <c r="F392" s="302">
        <v>0</v>
      </c>
      <c r="H392" s="331"/>
    </row>
    <row r="393" spans="2:8" x14ac:dyDescent="0.2">
      <c r="B393" s="309"/>
      <c r="F393" s="302">
        <v>0</v>
      </c>
      <c r="H393" s="331"/>
    </row>
    <row r="394" spans="2:8" x14ac:dyDescent="0.2">
      <c r="B394" s="309"/>
      <c r="F394" s="302">
        <v>0</v>
      </c>
      <c r="H394" s="331"/>
    </row>
    <row r="395" spans="2:8" x14ac:dyDescent="0.2">
      <c r="B395" s="309"/>
      <c r="F395" s="302">
        <v>0</v>
      </c>
      <c r="H395" s="331"/>
    </row>
    <row r="396" spans="2:8" x14ac:dyDescent="0.2">
      <c r="B396" s="309"/>
      <c r="F396" s="302">
        <v>0</v>
      </c>
      <c r="H396" s="331"/>
    </row>
    <row r="397" spans="2:8" x14ac:dyDescent="0.2">
      <c r="B397" s="309"/>
      <c r="F397" s="302">
        <v>0</v>
      </c>
      <c r="H397" s="331"/>
    </row>
    <row r="398" spans="2:8" x14ac:dyDescent="0.2">
      <c r="B398" s="309"/>
      <c r="F398" s="302">
        <v>0</v>
      </c>
      <c r="H398" s="331"/>
    </row>
    <row r="399" spans="2:8" x14ac:dyDescent="0.2">
      <c r="B399" s="309"/>
      <c r="F399" s="302">
        <v>0</v>
      </c>
      <c r="H399" s="331"/>
    </row>
    <row r="400" spans="2:8" x14ac:dyDescent="0.2">
      <c r="B400" s="309"/>
      <c r="F400" s="302">
        <v>0</v>
      </c>
      <c r="H400" s="331"/>
    </row>
    <row r="401" spans="2:8" x14ac:dyDescent="0.2">
      <c r="B401" s="309"/>
      <c r="F401" s="302">
        <v>0</v>
      </c>
      <c r="H401" s="331"/>
    </row>
    <row r="402" spans="2:8" x14ac:dyDescent="0.2">
      <c r="B402" s="309"/>
      <c r="F402" s="302">
        <v>0</v>
      </c>
      <c r="H402" s="331"/>
    </row>
    <row r="403" spans="2:8" x14ac:dyDescent="0.2">
      <c r="B403" s="309"/>
      <c r="F403" s="302">
        <v>0</v>
      </c>
      <c r="H403" s="331"/>
    </row>
    <row r="404" spans="2:8" x14ac:dyDescent="0.2">
      <c r="B404" s="309"/>
      <c r="F404" s="302">
        <v>0</v>
      </c>
      <c r="H404" s="331"/>
    </row>
    <row r="405" spans="2:8" x14ac:dyDescent="0.2">
      <c r="B405" s="309"/>
      <c r="F405" s="302">
        <v>0</v>
      </c>
      <c r="H405" s="331"/>
    </row>
    <row r="406" spans="2:8" x14ac:dyDescent="0.2">
      <c r="B406" s="309"/>
      <c r="F406" s="302">
        <v>0</v>
      </c>
      <c r="H406" s="331"/>
    </row>
    <row r="407" spans="2:8" x14ac:dyDescent="0.2">
      <c r="B407" s="309"/>
      <c r="F407" s="302">
        <v>0</v>
      </c>
      <c r="H407" s="331"/>
    </row>
    <row r="408" spans="2:8" x14ac:dyDescent="0.2">
      <c r="B408" s="309"/>
      <c r="F408" s="302">
        <v>0</v>
      </c>
      <c r="H408" s="331"/>
    </row>
    <row r="409" spans="2:8" x14ac:dyDescent="0.2">
      <c r="B409" s="309"/>
      <c r="F409" s="302">
        <v>0</v>
      </c>
      <c r="H409" s="331"/>
    </row>
    <row r="410" spans="2:8" x14ac:dyDescent="0.2">
      <c r="B410" s="309"/>
      <c r="F410" s="302">
        <v>0</v>
      </c>
      <c r="H410" s="331"/>
    </row>
    <row r="411" spans="2:8" x14ac:dyDescent="0.2">
      <c r="B411" s="309"/>
      <c r="F411" s="302">
        <v>0</v>
      </c>
      <c r="H411" s="331"/>
    </row>
    <row r="412" spans="2:8" x14ac:dyDescent="0.2">
      <c r="B412" s="309"/>
      <c r="F412" s="302">
        <v>0</v>
      </c>
      <c r="H412" s="331"/>
    </row>
    <row r="413" spans="2:8" x14ac:dyDescent="0.2">
      <c r="B413" s="309"/>
      <c r="F413" s="302">
        <v>0</v>
      </c>
      <c r="H413" s="331"/>
    </row>
    <row r="414" spans="2:8" x14ac:dyDescent="0.2">
      <c r="B414" s="309"/>
      <c r="F414" s="302">
        <v>0</v>
      </c>
      <c r="H414" s="331"/>
    </row>
    <row r="415" spans="2:8" x14ac:dyDescent="0.2">
      <c r="B415" s="309"/>
      <c r="F415" s="302">
        <v>0</v>
      </c>
      <c r="H415" s="331"/>
    </row>
    <row r="416" spans="2:8" x14ac:dyDescent="0.2">
      <c r="B416" s="309"/>
      <c r="F416" s="302">
        <v>0</v>
      </c>
      <c r="H416" s="331"/>
    </row>
    <row r="417" spans="2:8" x14ac:dyDescent="0.2">
      <c r="B417" s="309"/>
      <c r="F417" s="302">
        <v>0</v>
      </c>
      <c r="H417" s="331"/>
    </row>
    <row r="418" spans="2:8" x14ac:dyDescent="0.2">
      <c r="B418" s="309"/>
      <c r="F418" s="302">
        <v>0</v>
      </c>
      <c r="H418" s="331"/>
    </row>
    <row r="419" spans="2:8" x14ac:dyDescent="0.2">
      <c r="B419" s="309"/>
      <c r="F419" s="302">
        <v>0</v>
      </c>
      <c r="H419" s="331"/>
    </row>
    <row r="420" spans="2:8" x14ac:dyDescent="0.2">
      <c r="B420" s="309"/>
      <c r="F420" s="302">
        <v>0</v>
      </c>
      <c r="H420" s="331"/>
    </row>
    <row r="421" spans="2:8" x14ac:dyDescent="0.2">
      <c r="B421" s="309"/>
      <c r="F421" s="302">
        <v>0</v>
      </c>
      <c r="H421" s="331"/>
    </row>
    <row r="422" spans="2:8" x14ac:dyDescent="0.2">
      <c r="B422" s="309"/>
      <c r="F422" s="302">
        <v>0</v>
      </c>
      <c r="H422" s="331"/>
    </row>
    <row r="423" spans="2:8" x14ac:dyDescent="0.2">
      <c r="B423" s="309"/>
      <c r="F423" s="302">
        <v>0</v>
      </c>
      <c r="H423" s="331"/>
    </row>
    <row r="424" spans="2:8" x14ac:dyDescent="0.2">
      <c r="B424" s="309"/>
      <c r="F424" s="302">
        <v>0</v>
      </c>
      <c r="H424" s="331"/>
    </row>
    <row r="425" spans="2:8" x14ac:dyDescent="0.2">
      <c r="B425" s="309"/>
      <c r="F425" s="302">
        <v>0</v>
      </c>
      <c r="H425" s="331"/>
    </row>
    <row r="426" spans="2:8" x14ac:dyDescent="0.2">
      <c r="B426" s="309"/>
      <c r="F426" s="302">
        <v>0</v>
      </c>
      <c r="H426" s="331"/>
    </row>
    <row r="427" spans="2:8" x14ac:dyDescent="0.2">
      <c r="B427" s="309"/>
      <c r="F427" s="302">
        <v>0</v>
      </c>
      <c r="H427" s="331"/>
    </row>
    <row r="428" spans="2:8" x14ac:dyDescent="0.2">
      <c r="B428" s="309"/>
      <c r="F428" s="302">
        <v>0</v>
      </c>
      <c r="H428" s="331"/>
    </row>
    <row r="429" spans="2:8" x14ac:dyDescent="0.2">
      <c r="B429" s="309"/>
      <c r="F429" s="302">
        <v>0</v>
      </c>
      <c r="H429" s="331"/>
    </row>
    <row r="430" spans="2:8" x14ac:dyDescent="0.2">
      <c r="B430" s="309"/>
      <c r="F430" s="302">
        <v>0</v>
      </c>
      <c r="H430" s="331"/>
    </row>
    <row r="431" spans="2:8" x14ac:dyDescent="0.2">
      <c r="B431" s="309"/>
      <c r="F431" s="302">
        <v>0</v>
      </c>
      <c r="H431" s="331"/>
    </row>
    <row r="432" spans="2:8" x14ac:dyDescent="0.2">
      <c r="B432" s="309"/>
      <c r="F432" s="302">
        <v>0</v>
      </c>
      <c r="H432" s="331"/>
    </row>
    <row r="433" spans="2:8" x14ac:dyDescent="0.2">
      <c r="B433" s="309"/>
      <c r="F433" s="302">
        <v>0</v>
      </c>
      <c r="H433" s="331"/>
    </row>
    <row r="434" spans="2:8" x14ac:dyDescent="0.2">
      <c r="B434" s="309"/>
      <c r="F434" s="302">
        <v>0</v>
      </c>
      <c r="H434" s="331"/>
    </row>
    <row r="435" spans="2:8" x14ac:dyDescent="0.2">
      <c r="B435" s="309"/>
      <c r="F435" s="302">
        <v>0</v>
      </c>
      <c r="H435" s="331"/>
    </row>
    <row r="436" spans="2:8" x14ac:dyDescent="0.2">
      <c r="B436" s="309"/>
      <c r="F436" s="302">
        <v>0</v>
      </c>
      <c r="H436" s="331"/>
    </row>
    <row r="437" spans="2:8" x14ac:dyDescent="0.2">
      <c r="B437" s="309"/>
      <c r="F437" s="302">
        <v>0</v>
      </c>
      <c r="H437" s="331"/>
    </row>
    <row r="438" spans="2:8" x14ac:dyDescent="0.2">
      <c r="B438" s="309"/>
      <c r="F438" s="302">
        <v>0</v>
      </c>
      <c r="H438" s="331"/>
    </row>
    <row r="439" spans="2:8" x14ac:dyDescent="0.2">
      <c r="B439" s="309"/>
      <c r="F439" s="302">
        <v>0</v>
      </c>
      <c r="H439" s="331"/>
    </row>
    <row r="440" spans="2:8" x14ac:dyDescent="0.2">
      <c r="B440" s="309"/>
      <c r="F440" s="302">
        <v>0</v>
      </c>
      <c r="H440" s="331"/>
    </row>
    <row r="441" spans="2:8" x14ac:dyDescent="0.2">
      <c r="B441" s="309"/>
      <c r="F441" s="302">
        <v>0</v>
      </c>
      <c r="H441" s="331"/>
    </row>
    <row r="442" spans="2:8" x14ac:dyDescent="0.2">
      <c r="B442" s="309"/>
      <c r="F442" s="302">
        <v>0</v>
      </c>
      <c r="H442" s="331"/>
    </row>
    <row r="443" spans="2:8" x14ac:dyDescent="0.2">
      <c r="B443" s="309"/>
      <c r="F443" s="302">
        <v>0</v>
      </c>
      <c r="H443" s="331"/>
    </row>
    <row r="444" spans="2:8" x14ac:dyDescent="0.2">
      <c r="B444" s="309"/>
      <c r="F444" s="302">
        <v>0</v>
      </c>
      <c r="H444" s="331"/>
    </row>
    <row r="445" spans="2:8" x14ac:dyDescent="0.2">
      <c r="B445" s="309"/>
      <c r="F445" s="302">
        <v>0</v>
      </c>
      <c r="H445" s="331"/>
    </row>
    <row r="446" spans="2:8" x14ac:dyDescent="0.2">
      <c r="B446" s="309"/>
      <c r="F446" s="302">
        <v>0</v>
      </c>
      <c r="H446" s="331"/>
    </row>
    <row r="447" spans="2:8" x14ac:dyDescent="0.2">
      <c r="B447" s="309"/>
      <c r="F447" s="302">
        <v>0</v>
      </c>
      <c r="H447" s="331"/>
    </row>
    <row r="448" spans="2:8" x14ac:dyDescent="0.2">
      <c r="B448" s="309"/>
      <c r="F448" s="302">
        <v>0</v>
      </c>
      <c r="H448" s="331"/>
    </row>
    <row r="449" spans="2:8" x14ac:dyDescent="0.2">
      <c r="B449" s="309"/>
      <c r="F449" s="302">
        <v>0</v>
      </c>
      <c r="H449" s="331"/>
    </row>
    <row r="450" spans="2:8" x14ac:dyDescent="0.2">
      <c r="B450" s="309"/>
      <c r="F450" s="302">
        <v>0</v>
      </c>
      <c r="H450" s="331"/>
    </row>
    <row r="451" spans="2:8" x14ac:dyDescent="0.2">
      <c r="B451" s="309"/>
      <c r="F451" s="302">
        <v>0</v>
      </c>
      <c r="H451" s="331"/>
    </row>
    <row r="452" spans="2:8" x14ac:dyDescent="0.2">
      <c r="B452" s="309"/>
      <c r="F452" s="302">
        <v>0</v>
      </c>
      <c r="H452" s="331"/>
    </row>
    <row r="453" spans="2:8" x14ac:dyDescent="0.2">
      <c r="B453" s="309"/>
      <c r="F453" s="302">
        <v>0</v>
      </c>
      <c r="H453" s="331"/>
    </row>
    <row r="454" spans="2:8" x14ac:dyDescent="0.2">
      <c r="B454" s="309"/>
      <c r="F454" s="302">
        <v>0</v>
      </c>
      <c r="H454" s="331"/>
    </row>
    <row r="455" spans="2:8" x14ac:dyDescent="0.2">
      <c r="B455" s="309"/>
      <c r="F455" s="302">
        <v>0</v>
      </c>
      <c r="H455" s="331"/>
    </row>
    <row r="456" spans="2:8" x14ac:dyDescent="0.2">
      <c r="B456" s="309"/>
      <c r="F456" s="302">
        <v>0</v>
      </c>
      <c r="H456" s="331"/>
    </row>
    <row r="457" spans="2:8" x14ac:dyDescent="0.2">
      <c r="B457" s="309"/>
      <c r="F457" s="302">
        <v>0</v>
      </c>
      <c r="H457" s="331"/>
    </row>
    <row r="458" spans="2:8" x14ac:dyDescent="0.2">
      <c r="B458" s="309"/>
      <c r="F458" s="302">
        <v>0</v>
      </c>
      <c r="H458" s="331"/>
    </row>
    <row r="459" spans="2:8" x14ac:dyDescent="0.2">
      <c r="B459" s="309"/>
      <c r="F459" s="302">
        <v>0</v>
      </c>
      <c r="H459" s="331"/>
    </row>
    <row r="460" spans="2:8" x14ac:dyDescent="0.2">
      <c r="B460" s="309"/>
      <c r="F460" s="302">
        <v>0</v>
      </c>
      <c r="H460" s="331"/>
    </row>
    <row r="461" spans="2:8" x14ac:dyDescent="0.2">
      <c r="B461" s="309"/>
      <c r="F461" s="302">
        <v>0</v>
      </c>
      <c r="H461" s="331"/>
    </row>
    <row r="462" spans="2:8" x14ac:dyDescent="0.2">
      <c r="B462" s="309"/>
      <c r="F462" s="302">
        <v>0</v>
      </c>
      <c r="H462" s="331"/>
    </row>
    <row r="463" spans="2:8" x14ac:dyDescent="0.2">
      <c r="B463" s="309"/>
      <c r="F463" s="302">
        <v>0</v>
      </c>
      <c r="H463" s="331"/>
    </row>
    <row r="464" spans="2:8" x14ac:dyDescent="0.2">
      <c r="B464" s="309"/>
      <c r="F464" s="302">
        <v>0</v>
      </c>
      <c r="H464" s="331"/>
    </row>
    <row r="465" spans="2:8" x14ac:dyDescent="0.2">
      <c r="B465" s="309"/>
      <c r="F465" s="302">
        <v>0</v>
      </c>
      <c r="H465" s="331"/>
    </row>
    <row r="466" spans="2:8" x14ac:dyDescent="0.2">
      <c r="B466" s="309"/>
      <c r="F466" s="302">
        <v>0</v>
      </c>
      <c r="H466" s="331"/>
    </row>
    <row r="467" spans="2:8" x14ac:dyDescent="0.2">
      <c r="B467" s="309"/>
      <c r="F467" s="302">
        <v>0</v>
      </c>
      <c r="H467" s="331"/>
    </row>
    <row r="468" spans="2:8" x14ac:dyDescent="0.2">
      <c r="B468" s="309"/>
      <c r="F468" s="302">
        <v>0</v>
      </c>
      <c r="H468" s="331"/>
    </row>
    <row r="469" spans="2:8" x14ac:dyDescent="0.2">
      <c r="B469" s="309"/>
      <c r="F469" s="302">
        <v>0</v>
      </c>
      <c r="H469" s="331"/>
    </row>
    <row r="470" spans="2:8" x14ac:dyDescent="0.2">
      <c r="B470" s="309"/>
      <c r="F470" s="302">
        <v>0</v>
      </c>
      <c r="H470" s="331"/>
    </row>
    <row r="471" spans="2:8" x14ac:dyDescent="0.2">
      <c r="B471" s="309"/>
      <c r="F471" s="302">
        <v>0</v>
      </c>
      <c r="H471" s="331"/>
    </row>
    <row r="472" spans="2:8" x14ac:dyDescent="0.2">
      <c r="B472" s="309"/>
      <c r="F472" s="302">
        <v>0</v>
      </c>
      <c r="H472" s="331"/>
    </row>
    <row r="473" spans="2:8" x14ac:dyDescent="0.2">
      <c r="B473" s="309"/>
      <c r="F473" s="302">
        <v>0</v>
      </c>
      <c r="H473" s="331"/>
    </row>
    <row r="474" spans="2:8" x14ac:dyDescent="0.2">
      <c r="B474" s="309"/>
      <c r="F474" s="302">
        <v>0</v>
      </c>
      <c r="H474" s="331"/>
    </row>
    <row r="475" spans="2:8" x14ac:dyDescent="0.2">
      <c r="B475" s="309"/>
      <c r="F475" s="302">
        <v>0</v>
      </c>
      <c r="H475" s="331"/>
    </row>
    <row r="476" spans="2:8" x14ac:dyDescent="0.2">
      <c r="B476" s="309"/>
      <c r="F476" s="302">
        <v>0</v>
      </c>
      <c r="H476" s="331"/>
    </row>
    <row r="477" spans="2:8" x14ac:dyDescent="0.2">
      <c r="B477" s="309"/>
      <c r="F477" s="302">
        <v>0</v>
      </c>
      <c r="H477" s="331"/>
    </row>
    <row r="478" spans="2:8" x14ac:dyDescent="0.2">
      <c r="B478" s="309"/>
      <c r="F478" s="302">
        <v>0</v>
      </c>
      <c r="H478" s="331"/>
    </row>
    <row r="479" spans="2:8" x14ac:dyDescent="0.2">
      <c r="B479" s="309"/>
      <c r="F479" s="302">
        <v>0</v>
      </c>
      <c r="H479" s="331"/>
    </row>
    <row r="480" spans="2:8" x14ac:dyDescent="0.2">
      <c r="B480" s="309"/>
      <c r="F480" s="302">
        <v>0</v>
      </c>
      <c r="H480" s="331"/>
    </row>
    <row r="481" spans="2:8" x14ac:dyDescent="0.2">
      <c r="B481" s="309"/>
      <c r="F481" s="302">
        <v>0</v>
      </c>
      <c r="H481" s="331"/>
    </row>
    <row r="482" spans="2:8" x14ac:dyDescent="0.2">
      <c r="B482" s="309"/>
      <c r="F482" s="302">
        <v>0</v>
      </c>
      <c r="H482" s="331"/>
    </row>
    <row r="483" spans="2:8" x14ac:dyDescent="0.2">
      <c r="B483" s="309"/>
      <c r="F483" s="302">
        <v>0</v>
      </c>
      <c r="H483" s="331"/>
    </row>
    <row r="484" spans="2:8" x14ac:dyDescent="0.2">
      <c r="B484" s="309"/>
      <c r="F484" s="302">
        <v>0</v>
      </c>
      <c r="H484" s="331"/>
    </row>
    <row r="485" spans="2:8" x14ac:dyDescent="0.2">
      <c r="B485" s="309"/>
      <c r="F485" s="302">
        <v>0</v>
      </c>
      <c r="H485" s="331"/>
    </row>
    <row r="486" spans="2:8" x14ac:dyDescent="0.2">
      <c r="B486" s="309"/>
      <c r="F486" s="302">
        <v>0</v>
      </c>
      <c r="H486" s="331"/>
    </row>
    <row r="487" spans="2:8" x14ac:dyDescent="0.2">
      <c r="B487" s="309"/>
      <c r="F487" s="302">
        <v>0</v>
      </c>
      <c r="H487" s="331"/>
    </row>
    <row r="488" spans="2:8" x14ac:dyDescent="0.2">
      <c r="B488" s="309"/>
      <c r="F488" s="302">
        <v>0</v>
      </c>
      <c r="H488" s="331"/>
    </row>
    <row r="489" spans="2:8" x14ac:dyDescent="0.2">
      <c r="B489" s="309"/>
      <c r="F489" s="302">
        <v>0</v>
      </c>
      <c r="H489" s="331"/>
    </row>
    <row r="490" spans="2:8" x14ac:dyDescent="0.2">
      <c r="B490" s="309"/>
      <c r="F490" s="302">
        <v>0</v>
      </c>
      <c r="H490" s="331"/>
    </row>
    <row r="491" spans="2:8" x14ac:dyDescent="0.2">
      <c r="B491" s="309"/>
      <c r="F491" s="302">
        <v>0</v>
      </c>
      <c r="H491" s="331"/>
    </row>
    <row r="492" spans="2:8" x14ac:dyDescent="0.2">
      <c r="B492" s="309"/>
      <c r="F492" s="302">
        <v>0</v>
      </c>
      <c r="H492" s="331"/>
    </row>
    <row r="493" spans="2:8" x14ac:dyDescent="0.2">
      <c r="B493" s="309"/>
      <c r="F493" s="302">
        <v>0</v>
      </c>
      <c r="H493" s="331"/>
    </row>
    <row r="494" spans="2:8" x14ac:dyDescent="0.2">
      <c r="B494" s="309"/>
      <c r="F494" s="302">
        <v>0</v>
      </c>
      <c r="H494" s="331"/>
    </row>
    <row r="495" spans="2:8" x14ac:dyDescent="0.2">
      <c r="B495" s="309"/>
      <c r="F495" s="302">
        <v>0</v>
      </c>
      <c r="H495" s="331"/>
    </row>
    <row r="496" spans="2:8" x14ac:dyDescent="0.2">
      <c r="B496" s="309"/>
      <c r="F496" s="302">
        <v>0</v>
      </c>
      <c r="H496" s="331"/>
    </row>
    <row r="497" spans="2:8" x14ac:dyDescent="0.2">
      <c r="B497" s="309"/>
      <c r="F497" s="302">
        <v>0</v>
      </c>
      <c r="H497" s="331"/>
    </row>
    <row r="498" spans="2:8" x14ac:dyDescent="0.2">
      <c r="B498" s="309"/>
      <c r="F498" s="302">
        <v>0</v>
      </c>
      <c r="H498" s="331"/>
    </row>
    <row r="499" spans="2:8" x14ac:dyDescent="0.2">
      <c r="B499" s="309"/>
      <c r="F499" s="302">
        <v>0</v>
      </c>
      <c r="H499" s="331"/>
    </row>
    <row r="500" spans="2:8" x14ac:dyDescent="0.2">
      <c r="B500" s="309"/>
      <c r="F500" s="302">
        <v>0</v>
      </c>
      <c r="H500" s="331"/>
    </row>
    <row r="501" spans="2:8" x14ac:dyDescent="0.2">
      <c r="B501" s="309"/>
      <c r="F501" s="302">
        <v>0</v>
      </c>
      <c r="H501" s="331"/>
    </row>
    <row r="502" spans="2:8" x14ac:dyDescent="0.2">
      <c r="B502" s="309"/>
      <c r="F502" s="302">
        <v>0</v>
      </c>
      <c r="H502" s="331"/>
    </row>
    <row r="503" spans="2:8" x14ac:dyDescent="0.2">
      <c r="B503" s="309"/>
      <c r="F503" s="302">
        <v>0</v>
      </c>
      <c r="H503" s="331"/>
    </row>
    <row r="504" spans="2:8" x14ac:dyDescent="0.2">
      <c r="B504" s="309"/>
      <c r="F504" s="302">
        <v>0</v>
      </c>
      <c r="H504" s="331"/>
    </row>
    <row r="505" spans="2:8" x14ac:dyDescent="0.2">
      <c r="B505" s="309"/>
      <c r="F505" s="302">
        <v>0</v>
      </c>
      <c r="H505" s="331"/>
    </row>
    <row r="506" spans="2:8" x14ac:dyDescent="0.2">
      <c r="B506" s="309"/>
      <c r="F506" s="302">
        <v>0</v>
      </c>
      <c r="H506" s="331"/>
    </row>
    <row r="507" spans="2:8" x14ac:dyDescent="0.2">
      <c r="B507" s="309"/>
      <c r="F507" s="302">
        <v>0</v>
      </c>
      <c r="H507" s="331"/>
    </row>
    <row r="508" spans="2:8" x14ac:dyDescent="0.2">
      <c r="B508" s="309"/>
      <c r="F508" s="302">
        <v>0</v>
      </c>
      <c r="H508" s="331"/>
    </row>
    <row r="509" spans="2:8" x14ac:dyDescent="0.2">
      <c r="B509" s="309"/>
      <c r="F509" s="302">
        <v>0</v>
      </c>
      <c r="H509" s="331"/>
    </row>
    <row r="510" spans="2:8" x14ac:dyDescent="0.2">
      <c r="B510" s="309"/>
      <c r="F510" s="302">
        <v>0</v>
      </c>
      <c r="H510" s="331"/>
    </row>
    <row r="511" spans="2:8" x14ac:dyDescent="0.2">
      <c r="B511" s="309"/>
      <c r="F511" s="302">
        <v>0</v>
      </c>
      <c r="H511" s="331"/>
    </row>
    <row r="512" spans="2:8" x14ac:dyDescent="0.2">
      <c r="B512" s="309"/>
      <c r="F512" s="302">
        <v>0</v>
      </c>
      <c r="H512" s="331"/>
    </row>
    <row r="513" spans="2:8" x14ac:dyDescent="0.2">
      <c r="B513" s="309"/>
      <c r="F513" s="302">
        <v>0</v>
      </c>
      <c r="H513" s="331"/>
    </row>
    <row r="514" spans="2:8" x14ac:dyDescent="0.2">
      <c r="B514" s="309"/>
      <c r="F514" s="302">
        <v>0</v>
      </c>
      <c r="H514" s="331"/>
    </row>
    <row r="515" spans="2:8" x14ac:dyDescent="0.2">
      <c r="B515" s="309"/>
      <c r="F515" s="302">
        <v>0</v>
      </c>
      <c r="H515" s="331"/>
    </row>
    <row r="516" spans="2:8" x14ac:dyDescent="0.2">
      <c r="B516" s="309"/>
      <c r="F516" s="302">
        <v>0</v>
      </c>
      <c r="H516" s="331"/>
    </row>
    <row r="517" spans="2:8" x14ac:dyDescent="0.2">
      <c r="B517" s="309"/>
      <c r="F517" s="302">
        <v>0</v>
      </c>
      <c r="H517" s="331"/>
    </row>
    <row r="518" spans="2:8" x14ac:dyDescent="0.2">
      <c r="B518" s="309"/>
      <c r="F518" s="302">
        <v>0</v>
      </c>
      <c r="H518" s="331"/>
    </row>
    <row r="519" spans="2:8" x14ac:dyDescent="0.2">
      <c r="B519" s="309"/>
      <c r="F519" s="302">
        <v>0</v>
      </c>
      <c r="H519" s="331"/>
    </row>
    <row r="520" spans="2:8" x14ac:dyDescent="0.2">
      <c r="B520" s="309"/>
      <c r="F520" s="302">
        <v>0</v>
      </c>
      <c r="H520" s="331"/>
    </row>
    <row r="521" spans="2:8" x14ac:dyDescent="0.2">
      <c r="B521" s="309"/>
      <c r="F521" s="302">
        <v>0</v>
      </c>
      <c r="H521" s="331"/>
    </row>
    <row r="522" spans="2:8" x14ac:dyDescent="0.2">
      <c r="B522" s="309"/>
      <c r="F522" s="302">
        <v>0</v>
      </c>
      <c r="H522" s="331"/>
    </row>
    <row r="523" spans="2:8" x14ac:dyDescent="0.2">
      <c r="B523" s="309"/>
      <c r="F523" s="302">
        <v>0</v>
      </c>
      <c r="H523" s="331"/>
    </row>
    <row r="524" spans="2:8" x14ac:dyDescent="0.2">
      <c r="B524" s="309"/>
      <c r="F524" s="302">
        <v>0</v>
      </c>
      <c r="H524" s="331"/>
    </row>
    <row r="525" spans="2:8" x14ac:dyDescent="0.2">
      <c r="B525" s="309"/>
      <c r="F525" s="302">
        <v>0</v>
      </c>
      <c r="H525" s="331"/>
    </row>
    <row r="526" spans="2:8" x14ac:dyDescent="0.2">
      <c r="B526" s="309"/>
      <c r="F526" s="302">
        <v>0</v>
      </c>
      <c r="H526" s="331"/>
    </row>
    <row r="527" spans="2:8" x14ac:dyDescent="0.2">
      <c r="B527" s="309"/>
      <c r="F527" s="302">
        <v>0</v>
      </c>
      <c r="H527" s="331"/>
    </row>
    <row r="528" spans="2:8" x14ac:dyDescent="0.2">
      <c r="B528" s="309"/>
      <c r="F528" s="302">
        <v>0</v>
      </c>
      <c r="H528" s="331"/>
    </row>
    <row r="529" spans="2:8" x14ac:dyDescent="0.2">
      <c r="B529" s="309"/>
      <c r="F529" s="302">
        <v>0</v>
      </c>
      <c r="H529" s="331"/>
    </row>
    <row r="530" spans="2:8" x14ac:dyDescent="0.2">
      <c r="B530" s="309"/>
      <c r="F530" s="302">
        <v>0</v>
      </c>
      <c r="H530" s="331"/>
    </row>
    <row r="531" spans="2:8" x14ac:dyDescent="0.2">
      <c r="B531" s="309"/>
      <c r="F531" s="302">
        <v>0</v>
      </c>
      <c r="H531" s="331"/>
    </row>
    <row r="532" spans="2:8" x14ac:dyDescent="0.2">
      <c r="B532" s="309"/>
      <c r="F532" s="302">
        <v>0</v>
      </c>
      <c r="H532" s="331"/>
    </row>
    <row r="533" spans="2:8" x14ac:dyDescent="0.2">
      <c r="B533" s="309"/>
      <c r="F533" s="302">
        <v>0</v>
      </c>
      <c r="H533" s="331"/>
    </row>
    <row r="534" spans="2:8" x14ac:dyDescent="0.2">
      <c r="B534" s="309"/>
      <c r="F534" s="302">
        <v>0</v>
      </c>
      <c r="H534" s="331"/>
    </row>
    <row r="535" spans="2:8" x14ac:dyDescent="0.2">
      <c r="B535" s="309"/>
      <c r="F535" s="302">
        <v>0</v>
      </c>
      <c r="H535" s="331"/>
    </row>
    <row r="536" spans="2:8" x14ac:dyDescent="0.2">
      <c r="B536" s="309"/>
      <c r="F536" s="302">
        <v>0</v>
      </c>
      <c r="H536" s="331"/>
    </row>
    <row r="537" spans="2:8" x14ac:dyDescent="0.2">
      <c r="B537" s="309"/>
      <c r="F537" s="302">
        <v>0</v>
      </c>
      <c r="H537" s="331"/>
    </row>
    <row r="538" spans="2:8" x14ac:dyDescent="0.2">
      <c r="B538" s="309"/>
      <c r="F538" s="302">
        <v>0</v>
      </c>
      <c r="H538" s="331"/>
    </row>
    <row r="539" spans="2:8" x14ac:dyDescent="0.2">
      <c r="B539" s="309"/>
      <c r="F539" s="302">
        <v>0</v>
      </c>
      <c r="H539" s="331"/>
    </row>
    <row r="540" spans="2:8" x14ac:dyDescent="0.2">
      <c r="B540" s="309"/>
      <c r="F540" s="302">
        <v>0</v>
      </c>
      <c r="H540" s="331"/>
    </row>
    <row r="541" spans="2:8" x14ac:dyDescent="0.2">
      <c r="B541" s="309"/>
      <c r="F541" s="302">
        <v>0</v>
      </c>
      <c r="H541" s="331"/>
    </row>
    <row r="542" spans="2:8" x14ac:dyDescent="0.2">
      <c r="B542" s="309"/>
      <c r="F542" s="302">
        <v>0</v>
      </c>
      <c r="H542" s="331"/>
    </row>
    <row r="543" spans="2:8" x14ac:dyDescent="0.2">
      <c r="B543" s="309"/>
      <c r="F543" s="302">
        <v>0</v>
      </c>
      <c r="H543" s="331"/>
    </row>
    <row r="544" spans="2:8" x14ac:dyDescent="0.2">
      <c r="B544" s="309"/>
      <c r="F544" s="302">
        <v>0</v>
      </c>
      <c r="H544" s="331"/>
    </row>
    <row r="545" spans="2:8" x14ac:dyDescent="0.2">
      <c r="B545" s="309"/>
      <c r="F545" s="302">
        <v>0</v>
      </c>
      <c r="H545" s="331"/>
    </row>
    <row r="546" spans="2:8" x14ac:dyDescent="0.2">
      <c r="B546" s="309"/>
      <c r="F546" s="302">
        <v>0</v>
      </c>
      <c r="H546" s="331"/>
    </row>
    <row r="547" spans="2:8" x14ac:dyDescent="0.2">
      <c r="B547" s="309"/>
      <c r="F547" s="302">
        <v>0</v>
      </c>
      <c r="H547" s="331"/>
    </row>
    <row r="548" spans="2:8" x14ac:dyDescent="0.2">
      <c r="B548" s="309"/>
      <c r="F548" s="302">
        <v>0</v>
      </c>
      <c r="H548" s="331"/>
    </row>
    <row r="549" spans="2:8" x14ac:dyDescent="0.2">
      <c r="B549" s="309"/>
      <c r="F549" s="302">
        <v>0</v>
      </c>
      <c r="H549" s="331"/>
    </row>
    <row r="550" spans="2:8" x14ac:dyDescent="0.2">
      <c r="B550" s="309"/>
      <c r="F550" s="302">
        <v>0</v>
      </c>
      <c r="H550" s="331"/>
    </row>
    <row r="551" spans="2:8" x14ac:dyDescent="0.2">
      <c r="B551" s="309"/>
      <c r="F551" s="302">
        <v>0</v>
      </c>
      <c r="H551" s="331"/>
    </row>
    <row r="552" spans="2:8" x14ac:dyDescent="0.2">
      <c r="B552" s="309"/>
      <c r="F552" s="302">
        <v>0</v>
      </c>
      <c r="H552" s="331"/>
    </row>
    <row r="553" spans="2:8" x14ac:dyDescent="0.2">
      <c r="B553" s="309"/>
      <c r="F553" s="302">
        <v>0</v>
      </c>
    </row>
    <row r="554" spans="2:8" x14ac:dyDescent="0.2">
      <c r="B554" s="309"/>
      <c r="F554" s="302">
        <v>0</v>
      </c>
    </row>
    <row r="555" spans="2:8" x14ac:dyDescent="0.2">
      <c r="B555" s="309"/>
      <c r="F555" s="302">
        <v>0</v>
      </c>
    </row>
    <row r="556" spans="2:8" x14ac:dyDescent="0.2">
      <c r="B556" s="309"/>
      <c r="F556" s="302">
        <v>0</v>
      </c>
    </row>
    <row r="557" spans="2:8" x14ac:dyDescent="0.2">
      <c r="B557" s="309"/>
      <c r="F557" s="302">
        <v>0</v>
      </c>
    </row>
    <row r="558" spans="2:8" x14ac:dyDescent="0.2">
      <c r="B558" s="309"/>
      <c r="F558" s="302">
        <v>0</v>
      </c>
    </row>
    <row r="559" spans="2:8" x14ac:dyDescent="0.2">
      <c r="B559" s="309"/>
      <c r="F559" s="302">
        <v>0</v>
      </c>
    </row>
    <row r="560" spans="2:8" x14ac:dyDescent="0.2">
      <c r="B560" s="309"/>
      <c r="F560" s="302">
        <v>0</v>
      </c>
    </row>
    <row r="561" spans="2:6" x14ac:dyDescent="0.2">
      <c r="B561" s="309"/>
      <c r="F561" s="302">
        <v>0</v>
      </c>
    </row>
    <row r="562" spans="2:6" x14ac:dyDescent="0.2">
      <c r="B562" s="309"/>
      <c r="F562" s="302">
        <v>0</v>
      </c>
    </row>
    <row r="563" spans="2:6" x14ac:dyDescent="0.2">
      <c r="B563" s="309"/>
      <c r="F563" s="302">
        <v>0</v>
      </c>
    </row>
    <row r="564" spans="2:6" x14ac:dyDescent="0.2">
      <c r="B564" s="309"/>
      <c r="F564" s="302">
        <v>0</v>
      </c>
    </row>
    <row r="565" spans="2:6" x14ac:dyDescent="0.2">
      <c r="B565" s="309"/>
      <c r="F565" s="302">
        <v>0</v>
      </c>
    </row>
    <row r="566" spans="2:6" x14ac:dyDescent="0.2">
      <c r="B566" s="309"/>
      <c r="F566" s="302">
        <v>0</v>
      </c>
    </row>
    <row r="567" spans="2:6" x14ac:dyDescent="0.2">
      <c r="B567" s="309"/>
      <c r="F567" s="302">
        <v>0</v>
      </c>
    </row>
    <row r="568" spans="2:6" x14ac:dyDescent="0.2">
      <c r="B568" s="309"/>
      <c r="F568" s="302">
        <v>0</v>
      </c>
    </row>
    <row r="569" spans="2:6" x14ac:dyDescent="0.2">
      <c r="B569" s="309"/>
      <c r="F569" s="302">
        <v>0</v>
      </c>
    </row>
    <row r="570" spans="2:6" x14ac:dyDescent="0.2">
      <c r="B570" s="309"/>
      <c r="F570" s="302">
        <v>0</v>
      </c>
    </row>
    <row r="571" spans="2:6" x14ac:dyDescent="0.2">
      <c r="B571" s="309"/>
      <c r="F571" s="302">
        <v>0</v>
      </c>
    </row>
    <row r="572" spans="2:6" x14ac:dyDescent="0.2">
      <c r="B572" s="309"/>
      <c r="F572" s="302">
        <v>0</v>
      </c>
    </row>
    <row r="573" spans="2:6" x14ac:dyDescent="0.2">
      <c r="B573" s="309"/>
      <c r="F573" s="302">
        <v>0</v>
      </c>
    </row>
    <row r="574" spans="2:6" x14ac:dyDescent="0.2">
      <c r="B574" s="309"/>
      <c r="F574" s="302">
        <v>0</v>
      </c>
    </row>
    <row r="575" spans="2:6" x14ac:dyDescent="0.2">
      <c r="B575" s="309"/>
      <c r="F575" s="302">
        <v>0</v>
      </c>
    </row>
    <row r="576" spans="2:6" x14ac:dyDescent="0.2">
      <c r="B576" s="309"/>
      <c r="F576" s="302">
        <v>0</v>
      </c>
    </row>
    <row r="577" spans="2:6" x14ac:dyDescent="0.2">
      <c r="B577" s="309"/>
      <c r="F577" s="302">
        <v>0</v>
      </c>
    </row>
    <row r="578" spans="2:6" x14ac:dyDescent="0.2">
      <c r="B578" s="309"/>
      <c r="F578" s="302">
        <v>0</v>
      </c>
    </row>
    <row r="579" spans="2:6" x14ac:dyDescent="0.2">
      <c r="B579" s="309"/>
      <c r="F579" s="302">
        <v>0</v>
      </c>
    </row>
    <row r="580" spans="2:6" x14ac:dyDescent="0.2">
      <c r="B580" s="309"/>
      <c r="F580" s="302">
        <v>0</v>
      </c>
    </row>
    <row r="581" spans="2:6" x14ac:dyDescent="0.2">
      <c r="B581" s="309"/>
      <c r="F581" s="302">
        <v>0</v>
      </c>
    </row>
    <row r="582" spans="2:6" x14ac:dyDescent="0.2">
      <c r="B582" s="309"/>
      <c r="F582" s="302">
        <v>0</v>
      </c>
    </row>
    <row r="583" spans="2:6" x14ac:dyDescent="0.2">
      <c r="B583" s="309"/>
      <c r="F583" s="302">
        <v>0</v>
      </c>
    </row>
    <row r="584" spans="2:6" x14ac:dyDescent="0.2">
      <c r="B584" s="309"/>
      <c r="F584" s="302">
        <v>0</v>
      </c>
    </row>
    <row r="585" spans="2:6" x14ac:dyDescent="0.2">
      <c r="B585" s="309"/>
      <c r="F585" s="302">
        <v>0</v>
      </c>
    </row>
    <row r="586" spans="2:6" x14ac:dyDescent="0.2">
      <c r="B586" s="309"/>
      <c r="F586" s="302">
        <v>0</v>
      </c>
    </row>
    <row r="587" spans="2:6" x14ac:dyDescent="0.2">
      <c r="B587" s="309"/>
      <c r="F587" s="302">
        <v>0</v>
      </c>
    </row>
    <row r="588" spans="2:6" x14ac:dyDescent="0.2">
      <c r="B588" s="309"/>
      <c r="F588" s="302">
        <v>0</v>
      </c>
    </row>
    <row r="589" spans="2:6" x14ac:dyDescent="0.2">
      <c r="B589" s="309"/>
      <c r="F589" s="302">
        <v>0</v>
      </c>
    </row>
    <row r="590" spans="2:6" x14ac:dyDescent="0.2">
      <c r="B590" s="309"/>
      <c r="F590" s="302">
        <v>0</v>
      </c>
    </row>
    <row r="591" spans="2:6" x14ac:dyDescent="0.2">
      <c r="B591" s="309"/>
      <c r="F591" s="302">
        <v>0</v>
      </c>
    </row>
    <row r="592" spans="2:6" x14ac:dyDescent="0.2">
      <c r="B592" s="309"/>
      <c r="F592" s="302">
        <v>0</v>
      </c>
    </row>
    <row r="593" spans="2:6" x14ac:dyDescent="0.2">
      <c r="B593" s="309"/>
      <c r="F593" s="302">
        <v>0</v>
      </c>
    </row>
    <row r="594" spans="2:6" x14ac:dyDescent="0.2">
      <c r="B594" s="309"/>
      <c r="F594" s="302">
        <v>0</v>
      </c>
    </row>
    <row r="595" spans="2:6" x14ac:dyDescent="0.2">
      <c r="B595" s="309"/>
      <c r="F595" s="302">
        <v>0</v>
      </c>
    </row>
    <row r="596" spans="2:6" x14ac:dyDescent="0.2">
      <c r="B596" s="309"/>
      <c r="F596" s="302">
        <v>0</v>
      </c>
    </row>
    <row r="597" spans="2:6" x14ac:dyDescent="0.2">
      <c r="B597" s="309"/>
      <c r="F597" s="302">
        <v>0</v>
      </c>
    </row>
    <row r="598" spans="2:6" x14ac:dyDescent="0.2">
      <c r="B598" s="309"/>
      <c r="F598" s="302">
        <v>0</v>
      </c>
    </row>
    <row r="599" spans="2:6" x14ac:dyDescent="0.2">
      <c r="B599" s="309"/>
      <c r="F599" s="302">
        <v>0</v>
      </c>
    </row>
    <row r="600" spans="2:6" x14ac:dyDescent="0.2">
      <c r="B600" s="309"/>
      <c r="F600" s="302">
        <v>0</v>
      </c>
    </row>
    <row r="601" spans="2:6" x14ac:dyDescent="0.2">
      <c r="B601" s="309"/>
      <c r="F601" s="302">
        <v>0</v>
      </c>
    </row>
    <row r="602" spans="2:6" x14ac:dyDescent="0.2">
      <c r="B602" s="309"/>
      <c r="F602" s="302">
        <v>0</v>
      </c>
    </row>
    <row r="603" spans="2:6" x14ac:dyDescent="0.2">
      <c r="B603" s="309"/>
      <c r="F603" s="302">
        <v>0</v>
      </c>
    </row>
    <row r="604" spans="2:6" x14ac:dyDescent="0.2">
      <c r="B604" s="309"/>
      <c r="F604" s="302">
        <v>0</v>
      </c>
    </row>
    <row r="605" spans="2:6" x14ac:dyDescent="0.2">
      <c r="B605" s="309"/>
      <c r="F605" s="302">
        <v>0</v>
      </c>
    </row>
    <row r="606" spans="2:6" x14ac:dyDescent="0.2">
      <c r="B606" s="309"/>
      <c r="F606" s="302">
        <v>0</v>
      </c>
    </row>
    <row r="607" spans="2:6" x14ac:dyDescent="0.2">
      <c r="B607" s="309"/>
      <c r="F607" s="302">
        <v>0</v>
      </c>
    </row>
    <row r="608" spans="2:6" x14ac:dyDescent="0.2">
      <c r="B608" s="309"/>
      <c r="F608" s="302">
        <v>0</v>
      </c>
    </row>
    <row r="609" spans="2:6" x14ac:dyDescent="0.2">
      <c r="B609" s="309"/>
      <c r="F609" s="302">
        <v>0</v>
      </c>
    </row>
    <row r="610" spans="2:6" x14ac:dyDescent="0.2">
      <c r="B610" s="309"/>
      <c r="F610" s="302">
        <v>0</v>
      </c>
    </row>
    <row r="611" spans="2:6" x14ac:dyDescent="0.2">
      <c r="B611" s="309"/>
      <c r="F611" s="302">
        <v>0</v>
      </c>
    </row>
    <row r="612" spans="2:6" x14ac:dyDescent="0.2">
      <c r="B612" s="309"/>
      <c r="F612" s="302">
        <v>0</v>
      </c>
    </row>
    <row r="613" spans="2:6" x14ac:dyDescent="0.2">
      <c r="B613" s="309"/>
      <c r="F613" s="302">
        <v>0</v>
      </c>
    </row>
    <row r="614" spans="2:6" x14ac:dyDescent="0.2">
      <c r="B614" s="309"/>
      <c r="F614" s="302">
        <v>0</v>
      </c>
    </row>
    <row r="615" spans="2:6" x14ac:dyDescent="0.2">
      <c r="B615" s="309"/>
      <c r="F615" s="302">
        <v>0</v>
      </c>
    </row>
    <row r="616" spans="2:6" x14ac:dyDescent="0.2">
      <c r="B616" s="309"/>
      <c r="F616" s="302">
        <v>0</v>
      </c>
    </row>
    <row r="617" spans="2:6" x14ac:dyDescent="0.2">
      <c r="B617" s="309"/>
      <c r="F617" s="302">
        <v>0</v>
      </c>
    </row>
    <row r="618" spans="2:6" x14ac:dyDescent="0.2">
      <c r="B618" s="309"/>
      <c r="F618" s="302">
        <v>0</v>
      </c>
    </row>
    <row r="619" spans="2:6" x14ac:dyDescent="0.2">
      <c r="B619" s="309"/>
      <c r="F619" s="302">
        <v>0</v>
      </c>
    </row>
    <row r="620" spans="2:6" x14ac:dyDescent="0.2">
      <c r="B620" s="309"/>
      <c r="F620" s="302">
        <v>0</v>
      </c>
    </row>
    <row r="621" spans="2:6" x14ac:dyDescent="0.2">
      <c r="B621" s="309"/>
      <c r="F621" s="302">
        <v>0</v>
      </c>
    </row>
    <row r="622" spans="2:6" x14ac:dyDescent="0.2">
      <c r="B622" s="309"/>
      <c r="F622" s="302">
        <v>0</v>
      </c>
    </row>
    <row r="623" spans="2:6" x14ac:dyDescent="0.2">
      <c r="B623" s="309"/>
      <c r="F623" s="302">
        <v>0</v>
      </c>
    </row>
    <row r="624" spans="2:6" x14ac:dyDescent="0.2">
      <c r="B624" s="309"/>
      <c r="F624" s="302">
        <v>0</v>
      </c>
    </row>
    <row r="625" spans="2:6" x14ac:dyDescent="0.2">
      <c r="B625" s="309"/>
      <c r="F625" s="302">
        <v>0</v>
      </c>
    </row>
    <row r="626" spans="2:6" x14ac:dyDescent="0.2">
      <c r="B626" s="309"/>
      <c r="F626" s="302">
        <v>0</v>
      </c>
    </row>
    <row r="627" spans="2:6" x14ac:dyDescent="0.2">
      <c r="B627" s="309"/>
      <c r="F627" s="302">
        <v>0</v>
      </c>
    </row>
    <row r="628" spans="2:6" x14ac:dyDescent="0.2">
      <c r="B628" s="309"/>
      <c r="F628" s="302">
        <v>0</v>
      </c>
    </row>
    <row r="629" spans="2:6" x14ac:dyDescent="0.2">
      <c r="B629" s="309"/>
      <c r="F629" s="302">
        <v>0</v>
      </c>
    </row>
    <row r="630" spans="2:6" x14ac:dyDescent="0.2">
      <c r="B630" s="309"/>
      <c r="F630" s="302">
        <v>0</v>
      </c>
    </row>
    <row r="631" spans="2:6" x14ac:dyDescent="0.2">
      <c r="B631" s="309"/>
      <c r="F631" s="302">
        <v>0</v>
      </c>
    </row>
    <row r="632" spans="2:6" x14ac:dyDescent="0.2">
      <c r="B632" s="309"/>
      <c r="F632" s="302">
        <v>0</v>
      </c>
    </row>
    <row r="633" spans="2:6" x14ac:dyDescent="0.2">
      <c r="B633" s="309"/>
      <c r="F633" s="302">
        <v>0</v>
      </c>
    </row>
    <row r="634" spans="2:6" x14ac:dyDescent="0.2">
      <c r="B634" s="309"/>
      <c r="F634" s="302">
        <v>0</v>
      </c>
    </row>
    <row r="635" spans="2:6" x14ac:dyDescent="0.2">
      <c r="B635" s="309"/>
      <c r="F635" s="302">
        <v>0</v>
      </c>
    </row>
    <row r="636" spans="2:6" x14ac:dyDescent="0.2">
      <c r="B636" s="309"/>
      <c r="F636" s="302">
        <v>0</v>
      </c>
    </row>
    <row r="637" spans="2:6" x14ac:dyDescent="0.2">
      <c r="B637" s="309"/>
      <c r="F637" s="302">
        <v>0</v>
      </c>
    </row>
    <row r="638" spans="2:6" x14ac:dyDescent="0.2">
      <c r="B638" s="309"/>
      <c r="F638" s="302">
        <v>0</v>
      </c>
    </row>
    <row r="639" spans="2:6" x14ac:dyDescent="0.2">
      <c r="B639" s="309"/>
      <c r="F639" s="302">
        <v>0</v>
      </c>
    </row>
    <row r="640" spans="2:6" x14ac:dyDescent="0.2">
      <c r="B640" s="309"/>
      <c r="F640" s="302">
        <v>0</v>
      </c>
    </row>
    <row r="641" spans="2:6" x14ac:dyDescent="0.2">
      <c r="B641" s="309"/>
      <c r="F641" s="302">
        <v>0</v>
      </c>
    </row>
    <row r="642" spans="2:6" x14ac:dyDescent="0.2">
      <c r="B642" s="309"/>
      <c r="F642" s="302">
        <v>0</v>
      </c>
    </row>
    <row r="643" spans="2:6" x14ac:dyDescent="0.2">
      <c r="B643" s="309"/>
      <c r="F643" s="302">
        <v>0</v>
      </c>
    </row>
    <row r="644" spans="2:6" x14ac:dyDescent="0.2">
      <c r="B644" s="309"/>
      <c r="F644" s="302">
        <v>0</v>
      </c>
    </row>
    <row r="645" spans="2:6" x14ac:dyDescent="0.2">
      <c r="B645" s="309"/>
      <c r="F645" s="302">
        <v>0</v>
      </c>
    </row>
    <row r="646" spans="2:6" x14ac:dyDescent="0.2">
      <c r="B646" s="309"/>
      <c r="F646" s="302">
        <v>0</v>
      </c>
    </row>
    <row r="647" spans="2:6" x14ac:dyDescent="0.2">
      <c r="B647" s="309"/>
      <c r="F647" s="302">
        <v>0</v>
      </c>
    </row>
    <row r="648" spans="2:6" x14ac:dyDescent="0.2">
      <c r="B648" s="309"/>
      <c r="F648" s="302">
        <v>0</v>
      </c>
    </row>
    <row r="649" spans="2:6" x14ac:dyDescent="0.2">
      <c r="B649" s="309"/>
      <c r="F649" s="302">
        <v>0</v>
      </c>
    </row>
    <row r="650" spans="2:6" x14ac:dyDescent="0.2">
      <c r="B650" s="309"/>
      <c r="F650" s="302">
        <v>0</v>
      </c>
    </row>
    <row r="651" spans="2:6" x14ac:dyDescent="0.2">
      <c r="B651" s="309"/>
      <c r="F651" s="302">
        <v>0</v>
      </c>
    </row>
    <row r="652" spans="2:6" x14ac:dyDescent="0.2">
      <c r="B652" s="309"/>
      <c r="F652" s="302">
        <v>0</v>
      </c>
    </row>
    <row r="653" spans="2:6" x14ac:dyDescent="0.2">
      <c r="B653" s="309"/>
      <c r="F653" s="302">
        <v>0</v>
      </c>
    </row>
    <row r="654" spans="2:6" x14ac:dyDescent="0.2">
      <c r="B654" s="309"/>
      <c r="F654" s="302">
        <v>0</v>
      </c>
    </row>
    <row r="655" spans="2:6" x14ac:dyDescent="0.2">
      <c r="B655" s="309"/>
      <c r="F655" s="302">
        <v>0</v>
      </c>
    </row>
    <row r="656" spans="2:6" x14ac:dyDescent="0.2">
      <c r="B656" s="309"/>
      <c r="F656" s="302">
        <v>0</v>
      </c>
    </row>
    <row r="657" spans="2:6" x14ac:dyDescent="0.2">
      <c r="B657" s="309"/>
      <c r="F657" s="302">
        <v>0</v>
      </c>
    </row>
    <row r="658" spans="2:6" x14ac:dyDescent="0.2">
      <c r="B658" s="309"/>
      <c r="F658" s="302">
        <v>0</v>
      </c>
    </row>
    <row r="659" spans="2:6" x14ac:dyDescent="0.2">
      <c r="B659" s="309"/>
      <c r="F659" s="302">
        <v>0</v>
      </c>
    </row>
    <row r="660" spans="2:6" x14ac:dyDescent="0.2">
      <c r="B660" s="309"/>
      <c r="F660" s="302">
        <v>0</v>
      </c>
    </row>
    <row r="661" spans="2:6" x14ac:dyDescent="0.2">
      <c r="B661" s="309"/>
      <c r="F661" s="302">
        <v>0</v>
      </c>
    </row>
    <row r="662" spans="2:6" x14ac:dyDescent="0.2">
      <c r="B662" s="309"/>
      <c r="F662" s="302">
        <v>0</v>
      </c>
    </row>
    <row r="663" spans="2:6" x14ac:dyDescent="0.2">
      <c r="B663" s="309"/>
      <c r="F663" s="302">
        <v>0</v>
      </c>
    </row>
    <row r="664" spans="2:6" x14ac:dyDescent="0.2">
      <c r="B664" s="309"/>
      <c r="F664" s="302">
        <v>0</v>
      </c>
    </row>
    <row r="665" spans="2:6" x14ac:dyDescent="0.2">
      <c r="B665" s="309"/>
      <c r="F665" s="302">
        <v>0</v>
      </c>
    </row>
    <row r="666" spans="2:6" x14ac:dyDescent="0.2">
      <c r="B666" s="309"/>
      <c r="F666" s="302">
        <v>0</v>
      </c>
    </row>
    <row r="667" spans="2:6" x14ac:dyDescent="0.2">
      <c r="B667" s="309"/>
      <c r="F667" s="302">
        <v>0</v>
      </c>
    </row>
    <row r="668" spans="2:6" x14ac:dyDescent="0.2">
      <c r="B668" s="309"/>
      <c r="F668" s="302">
        <v>0</v>
      </c>
    </row>
    <row r="669" spans="2:6" x14ac:dyDescent="0.2">
      <c r="B669" s="309"/>
      <c r="F669" s="302">
        <v>0</v>
      </c>
    </row>
    <row r="670" spans="2:6" x14ac:dyDescent="0.2">
      <c r="B670" s="309"/>
    </row>
    <row r="671" spans="2:6" x14ac:dyDescent="0.2">
      <c r="B671" s="309"/>
    </row>
    <row r="672" spans="2:6" x14ac:dyDescent="0.2">
      <c r="B672" s="309"/>
    </row>
    <row r="673" spans="2:2" x14ac:dyDescent="0.2">
      <c r="B673" s="309"/>
    </row>
    <row r="674" spans="2:2" x14ac:dyDescent="0.2">
      <c r="B674" s="309"/>
    </row>
    <row r="675" spans="2:2" x14ac:dyDescent="0.2">
      <c r="B675" s="309"/>
    </row>
  </sheetData>
  <mergeCells count="4">
    <mergeCell ref="D1:F1"/>
    <mergeCell ref="A2:C3"/>
    <mergeCell ref="D2:F2"/>
    <mergeCell ref="D3:F3"/>
  </mergeCells>
  <printOptions horizontalCentered="1"/>
  <pageMargins left="0.70866141732283472" right="0.19685039370078741" top="0.74803149606299213" bottom="0.74803149606299213" header="0.31496062992125984" footer="0.31496062992125984"/>
  <pageSetup paperSize="9" scale="97" fitToHeight="0" orientation="portrait" r:id="rId1"/>
  <headerFooter>
    <oddFooter>&amp;C&amp;P</oddFooter>
  </headerFooter>
  <rowBreaks count="14" manualBreakCount="14">
    <brk id="40" max="6" man="1"/>
    <brk id="63" max="6" man="1"/>
    <brk id="70" max="6" man="1"/>
    <brk id="89" max="6" man="1"/>
    <brk id="112" max="6" man="1"/>
    <brk id="126" max="6" man="1"/>
    <brk id="143" max="6" man="1"/>
    <brk id="164" max="6" man="1"/>
    <brk id="185" max="6" man="1"/>
    <brk id="201" max="6" man="1"/>
    <brk id="210" max="6" man="1"/>
    <brk id="226" max="6" man="1"/>
    <brk id="242" max="6" man="1"/>
    <brk id="25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02"/>
  <sheetViews>
    <sheetView view="pageBreakPreview" topLeftCell="B1" zoomScale="85" zoomScaleNormal="100" zoomScaleSheetLayoutView="85" workbookViewId="0">
      <pane ySplit="2" topLeftCell="A3" activePane="bottomLeft" state="frozen"/>
      <selection activeCell="O46" sqref="O46"/>
      <selection pane="bottomLeft" activeCell="G235" sqref="G235:G242"/>
    </sheetView>
  </sheetViews>
  <sheetFormatPr defaultColWidth="11.42578125" defaultRowHeight="11.25" x14ac:dyDescent="0.2"/>
  <cols>
    <col min="1" max="1" width="4.85546875" style="93" customWidth="1"/>
    <col min="2" max="2" width="3.140625" style="94" customWidth="1"/>
    <col min="3" max="3" width="10.28515625" style="66" bestFit="1" customWidth="1"/>
    <col min="4" max="4" width="51" style="71" customWidth="1"/>
    <col min="5" max="5" width="8.7109375" style="67" customWidth="1"/>
    <col min="6" max="6" width="8.7109375" style="68" customWidth="1"/>
    <col min="7" max="8" width="10.7109375" style="69" customWidth="1"/>
    <col min="9" max="9" width="4.42578125" style="71" customWidth="1"/>
    <col min="10" max="11" width="11.42578125" style="71" customWidth="1"/>
    <col min="12" max="12" width="9.5703125" style="71" customWidth="1"/>
    <col min="13" max="255" width="11.42578125" style="71"/>
    <col min="256" max="256" width="4.85546875" style="71" customWidth="1"/>
    <col min="257" max="257" width="3.140625" style="71" customWidth="1"/>
    <col min="258" max="258" width="10.28515625" style="71" bestFit="1" customWidth="1"/>
    <col min="259" max="259" width="3.85546875" style="71" customWidth="1"/>
    <col min="260" max="260" width="51" style="71" customWidth="1"/>
    <col min="261" max="262" width="8.7109375" style="71" customWidth="1"/>
    <col min="263" max="264" width="10.7109375" style="71" customWidth="1"/>
    <col min="265" max="265" width="4.42578125" style="71" customWidth="1"/>
    <col min="266" max="267" width="11.42578125" style="71" customWidth="1"/>
    <col min="268" max="268" width="9.5703125" style="71" customWidth="1"/>
    <col min="269" max="511" width="11.42578125" style="71"/>
    <col min="512" max="512" width="4.85546875" style="71" customWidth="1"/>
    <col min="513" max="513" width="3.140625" style="71" customWidth="1"/>
    <col min="514" max="514" width="10.28515625" style="71" bestFit="1" customWidth="1"/>
    <col min="515" max="515" width="3.85546875" style="71" customWidth="1"/>
    <col min="516" max="516" width="51" style="71" customWidth="1"/>
    <col min="517" max="518" width="8.7109375" style="71" customWidth="1"/>
    <col min="519" max="520" width="10.7109375" style="71" customWidth="1"/>
    <col min="521" max="521" width="4.42578125" style="71" customWidth="1"/>
    <col min="522" max="523" width="11.42578125" style="71" customWidth="1"/>
    <col min="524" max="524" width="9.5703125" style="71" customWidth="1"/>
    <col min="525" max="767" width="11.42578125" style="71"/>
    <col min="768" max="768" width="4.85546875" style="71" customWidth="1"/>
    <col min="769" max="769" width="3.140625" style="71" customWidth="1"/>
    <col min="770" max="770" width="10.28515625" style="71" bestFit="1" customWidth="1"/>
    <col min="771" max="771" width="3.85546875" style="71" customWidth="1"/>
    <col min="772" max="772" width="51" style="71" customWidth="1"/>
    <col min="773" max="774" width="8.7109375" style="71" customWidth="1"/>
    <col min="775" max="776" width="10.7109375" style="71" customWidth="1"/>
    <col min="777" max="777" width="4.42578125" style="71" customWidth="1"/>
    <col min="778" max="779" width="11.42578125" style="71" customWidth="1"/>
    <col min="780" max="780" width="9.5703125" style="71" customWidth="1"/>
    <col min="781" max="1023" width="11.42578125" style="71"/>
    <col min="1024" max="1024" width="4.85546875" style="71" customWidth="1"/>
    <col min="1025" max="1025" width="3.140625" style="71" customWidth="1"/>
    <col min="1026" max="1026" width="10.28515625" style="71" bestFit="1" customWidth="1"/>
    <col min="1027" max="1027" width="3.85546875" style="71" customWidth="1"/>
    <col min="1028" max="1028" width="51" style="71" customWidth="1"/>
    <col min="1029" max="1030" width="8.7109375" style="71" customWidth="1"/>
    <col min="1031" max="1032" width="10.7109375" style="71" customWidth="1"/>
    <col min="1033" max="1033" width="4.42578125" style="71" customWidth="1"/>
    <col min="1034" max="1035" width="11.42578125" style="71" customWidth="1"/>
    <col min="1036" max="1036" width="9.5703125" style="71" customWidth="1"/>
    <col min="1037" max="1279" width="11.42578125" style="71"/>
    <col min="1280" max="1280" width="4.85546875" style="71" customWidth="1"/>
    <col min="1281" max="1281" width="3.140625" style="71" customWidth="1"/>
    <col min="1282" max="1282" width="10.28515625" style="71" bestFit="1" customWidth="1"/>
    <col min="1283" max="1283" width="3.85546875" style="71" customWidth="1"/>
    <col min="1284" max="1284" width="51" style="71" customWidth="1"/>
    <col min="1285" max="1286" width="8.7109375" style="71" customWidth="1"/>
    <col min="1287" max="1288" width="10.7109375" style="71" customWidth="1"/>
    <col min="1289" max="1289" width="4.42578125" style="71" customWidth="1"/>
    <col min="1290" max="1291" width="11.42578125" style="71" customWidth="1"/>
    <col min="1292" max="1292" width="9.5703125" style="71" customWidth="1"/>
    <col min="1293" max="1535" width="11.42578125" style="71"/>
    <col min="1536" max="1536" width="4.85546875" style="71" customWidth="1"/>
    <col min="1537" max="1537" width="3.140625" style="71" customWidth="1"/>
    <col min="1538" max="1538" width="10.28515625" style="71" bestFit="1" customWidth="1"/>
    <col min="1539" max="1539" width="3.85546875" style="71" customWidth="1"/>
    <col min="1540" max="1540" width="51" style="71" customWidth="1"/>
    <col min="1541" max="1542" width="8.7109375" style="71" customWidth="1"/>
    <col min="1543" max="1544" width="10.7109375" style="71" customWidth="1"/>
    <col min="1545" max="1545" width="4.42578125" style="71" customWidth="1"/>
    <col min="1546" max="1547" width="11.42578125" style="71" customWidth="1"/>
    <col min="1548" max="1548" width="9.5703125" style="71" customWidth="1"/>
    <col min="1549" max="1791" width="11.42578125" style="71"/>
    <col min="1792" max="1792" width="4.85546875" style="71" customWidth="1"/>
    <col min="1793" max="1793" width="3.140625" style="71" customWidth="1"/>
    <col min="1794" max="1794" width="10.28515625" style="71" bestFit="1" customWidth="1"/>
    <col min="1795" max="1795" width="3.85546875" style="71" customWidth="1"/>
    <col min="1796" max="1796" width="51" style="71" customWidth="1"/>
    <col min="1797" max="1798" width="8.7109375" style="71" customWidth="1"/>
    <col min="1799" max="1800" width="10.7109375" style="71" customWidth="1"/>
    <col min="1801" max="1801" width="4.42578125" style="71" customWidth="1"/>
    <col min="1802" max="1803" width="11.42578125" style="71" customWidth="1"/>
    <col min="1804" max="1804" width="9.5703125" style="71" customWidth="1"/>
    <col min="1805" max="2047" width="11.42578125" style="71"/>
    <col min="2048" max="2048" width="4.85546875" style="71" customWidth="1"/>
    <col min="2049" max="2049" width="3.140625" style="71" customWidth="1"/>
    <col min="2050" max="2050" width="10.28515625" style="71" bestFit="1" customWidth="1"/>
    <col min="2051" max="2051" width="3.85546875" style="71" customWidth="1"/>
    <col min="2052" max="2052" width="51" style="71" customWidth="1"/>
    <col min="2053" max="2054" width="8.7109375" style="71" customWidth="1"/>
    <col min="2055" max="2056" width="10.7109375" style="71" customWidth="1"/>
    <col min="2057" max="2057" width="4.42578125" style="71" customWidth="1"/>
    <col min="2058" max="2059" width="11.42578125" style="71" customWidth="1"/>
    <col min="2060" max="2060" width="9.5703125" style="71" customWidth="1"/>
    <col min="2061" max="2303" width="11.42578125" style="71"/>
    <col min="2304" max="2304" width="4.85546875" style="71" customWidth="1"/>
    <col min="2305" max="2305" width="3.140625" style="71" customWidth="1"/>
    <col min="2306" max="2306" width="10.28515625" style="71" bestFit="1" customWidth="1"/>
    <col min="2307" max="2307" width="3.85546875" style="71" customWidth="1"/>
    <col min="2308" max="2308" width="51" style="71" customWidth="1"/>
    <col min="2309" max="2310" width="8.7109375" style="71" customWidth="1"/>
    <col min="2311" max="2312" width="10.7109375" style="71" customWidth="1"/>
    <col min="2313" max="2313" width="4.42578125" style="71" customWidth="1"/>
    <col min="2314" max="2315" width="11.42578125" style="71" customWidth="1"/>
    <col min="2316" max="2316" width="9.5703125" style="71" customWidth="1"/>
    <col min="2317" max="2559" width="11.42578125" style="71"/>
    <col min="2560" max="2560" width="4.85546875" style="71" customWidth="1"/>
    <col min="2561" max="2561" width="3.140625" style="71" customWidth="1"/>
    <col min="2562" max="2562" width="10.28515625" style="71" bestFit="1" customWidth="1"/>
    <col min="2563" max="2563" width="3.85546875" style="71" customWidth="1"/>
    <col min="2564" max="2564" width="51" style="71" customWidth="1"/>
    <col min="2565" max="2566" width="8.7109375" style="71" customWidth="1"/>
    <col min="2567" max="2568" width="10.7109375" style="71" customWidth="1"/>
    <col min="2569" max="2569" width="4.42578125" style="71" customWidth="1"/>
    <col min="2570" max="2571" width="11.42578125" style="71" customWidth="1"/>
    <col min="2572" max="2572" width="9.5703125" style="71" customWidth="1"/>
    <col min="2573" max="2815" width="11.42578125" style="71"/>
    <col min="2816" max="2816" width="4.85546875" style="71" customWidth="1"/>
    <col min="2817" max="2817" width="3.140625" style="71" customWidth="1"/>
    <col min="2818" max="2818" width="10.28515625" style="71" bestFit="1" customWidth="1"/>
    <col min="2819" max="2819" width="3.85546875" style="71" customWidth="1"/>
    <col min="2820" max="2820" width="51" style="71" customWidth="1"/>
    <col min="2821" max="2822" width="8.7109375" style="71" customWidth="1"/>
    <col min="2823" max="2824" width="10.7109375" style="71" customWidth="1"/>
    <col min="2825" max="2825" width="4.42578125" style="71" customWidth="1"/>
    <col min="2826" max="2827" width="11.42578125" style="71" customWidth="1"/>
    <col min="2828" max="2828" width="9.5703125" style="71" customWidth="1"/>
    <col min="2829" max="3071" width="11.42578125" style="71"/>
    <col min="3072" max="3072" width="4.85546875" style="71" customWidth="1"/>
    <col min="3073" max="3073" width="3.140625" style="71" customWidth="1"/>
    <col min="3074" max="3074" width="10.28515625" style="71" bestFit="1" customWidth="1"/>
    <col min="3075" max="3075" width="3.85546875" style="71" customWidth="1"/>
    <col min="3076" max="3076" width="51" style="71" customWidth="1"/>
    <col min="3077" max="3078" width="8.7109375" style="71" customWidth="1"/>
    <col min="3079" max="3080" width="10.7109375" style="71" customWidth="1"/>
    <col min="3081" max="3081" width="4.42578125" style="71" customWidth="1"/>
    <col min="3082" max="3083" width="11.42578125" style="71" customWidth="1"/>
    <col min="3084" max="3084" width="9.5703125" style="71" customWidth="1"/>
    <col min="3085" max="3327" width="11.42578125" style="71"/>
    <col min="3328" max="3328" width="4.85546875" style="71" customWidth="1"/>
    <col min="3329" max="3329" width="3.140625" style="71" customWidth="1"/>
    <col min="3330" max="3330" width="10.28515625" style="71" bestFit="1" customWidth="1"/>
    <col min="3331" max="3331" width="3.85546875" style="71" customWidth="1"/>
    <col min="3332" max="3332" width="51" style="71" customWidth="1"/>
    <col min="3333" max="3334" width="8.7109375" style="71" customWidth="1"/>
    <col min="3335" max="3336" width="10.7109375" style="71" customWidth="1"/>
    <col min="3337" max="3337" width="4.42578125" style="71" customWidth="1"/>
    <col min="3338" max="3339" width="11.42578125" style="71" customWidth="1"/>
    <col min="3340" max="3340" width="9.5703125" style="71" customWidth="1"/>
    <col min="3341" max="3583" width="11.42578125" style="71"/>
    <col min="3584" max="3584" width="4.85546875" style="71" customWidth="1"/>
    <col min="3585" max="3585" width="3.140625" style="71" customWidth="1"/>
    <col min="3586" max="3586" width="10.28515625" style="71" bestFit="1" customWidth="1"/>
    <col min="3587" max="3587" width="3.85546875" style="71" customWidth="1"/>
    <col min="3588" max="3588" width="51" style="71" customWidth="1"/>
    <col min="3589" max="3590" width="8.7109375" style="71" customWidth="1"/>
    <col min="3591" max="3592" width="10.7109375" style="71" customWidth="1"/>
    <col min="3593" max="3593" width="4.42578125" style="71" customWidth="1"/>
    <col min="3594" max="3595" width="11.42578125" style="71" customWidth="1"/>
    <col min="3596" max="3596" width="9.5703125" style="71" customWidth="1"/>
    <col min="3597" max="3839" width="11.42578125" style="71"/>
    <col min="3840" max="3840" width="4.85546875" style="71" customWidth="1"/>
    <col min="3841" max="3841" width="3.140625" style="71" customWidth="1"/>
    <col min="3842" max="3842" width="10.28515625" style="71" bestFit="1" customWidth="1"/>
    <col min="3843" max="3843" width="3.85546875" style="71" customWidth="1"/>
    <col min="3844" max="3844" width="51" style="71" customWidth="1"/>
    <col min="3845" max="3846" width="8.7109375" style="71" customWidth="1"/>
    <col min="3847" max="3848" width="10.7109375" style="71" customWidth="1"/>
    <col min="3849" max="3849" width="4.42578125" style="71" customWidth="1"/>
    <col min="3850" max="3851" width="11.42578125" style="71" customWidth="1"/>
    <col min="3852" max="3852" width="9.5703125" style="71" customWidth="1"/>
    <col min="3853" max="4095" width="11.42578125" style="71"/>
    <col min="4096" max="4096" width="4.85546875" style="71" customWidth="1"/>
    <col min="4097" max="4097" width="3.140625" style="71" customWidth="1"/>
    <col min="4098" max="4098" width="10.28515625" style="71" bestFit="1" customWidth="1"/>
    <col min="4099" max="4099" width="3.85546875" style="71" customWidth="1"/>
    <col min="4100" max="4100" width="51" style="71" customWidth="1"/>
    <col min="4101" max="4102" width="8.7109375" style="71" customWidth="1"/>
    <col min="4103" max="4104" width="10.7109375" style="71" customWidth="1"/>
    <col min="4105" max="4105" width="4.42578125" style="71" customWidth="1"/>
    <col min="4106" max="4107" width="11.42578125" style="71" customWidth="1"/>
    <col min="4108" max="4108" width="9.5703125" style="71" customWidth="1"/>
    <col min="4109" max="4351" width="11.42578125" style="71"/>
    <col min="4352" max="4352" width="4.85546875" style="71" customWidth="1"/>
    <col min="4353" max="4353" width="3.140625" style="71" customWidth="1"/>
    <col min="4354" max="4354" width="10.28515625" style="71" bestFit="1" customWidth="1"/>
    <col min="4355" max="4355" width="3.85546875" style="71" customWidth="1"/>
    <col min="4356" max="4356" width="51" style="71" customWidth="1"/>
    <col min="4357" max="4358" width="8.7109375" style="71" customWidth="1"/>
    <col min="4359" max="4360" width="10.7109375" style="71" customWidth="1"/>
    <col min="4361" max="4361" width="4.42578125" style="71" customWidth="1"/>
    <col min="4362" max="4363" width="11.42578125" style="71" customWidth="1"/>
    <col min="4364" max="4364" width="9.5703125" style="71" customWidth="1"/>
    <col min="4365" max="4607" width="11.42578125" style="71"/>
    <col min="4608" max="4608" width="4.85546875" style="71" customWidth="1"/>
    <col min="4609" max="4609" width="3.140625" style="71" customWidth="1"/>
    <col min="4610" max="4610" width="10.28515625" style="71" bestFit="1" customWidth="1"/>
    <col min="4611" max="4611" width="3.85546875" style="71" customWidth="1"/>
    <col min="4612" max="4612" width="51" style="71" customWidth="1"/>
    <col min="4613" max="4614" width="8.7109375" style="71" customWidth="1"/>
    <col min="4615" max="4616" width="10.7109375" style="71" customWidth="1"/>
    <col min="4617" max="4617" width="4.42578125" style="71" customWidth="1"/>
    <col min="4618" max="4619" width="11.42578125" style="71" customWidth="1"/>
    <col min="4620" max="4620" width="9.5703125" style="71" customWidth="1"/>
    <col min="4621" max="4863" width="11.42578125" style="71"/>
    <col min="4864" max="4864" width="4.85546875" style="71" customWidth="1"/>
    <col min="4865" max="4865" width="3.140625" style="71" customWidth="1"/>
    <col min="4866" max="4866" width="10.28515625" style="71" bestFit="1" customWidth="1"/>
    <col min="4867" max="4867" width="3.85546875" style="71" customWidth="1"/>
    <col min="4868" max="4868" width="51" style="71" customWidth="1"/>
    <col min="4869" max="4870" width="8.7109375" style="71" customWidth="1"/>
    <col min="4871" max="4872" width="10.7109375" style="71" customWidth="1"/>
    <col min="4873" max="4873" width="4.42578125" style="71" customWidth="1"/>
    <col min="4874" max="4875" width="11.42578125" style="71" customWidth="1"/>
    <col min="4876" max="4876" width="9.5703125" style="71" customWidth="1"/>
    <col min="4877" max="5119" width="11.42578125" style="71"/>
    <col min="5120" max="5120" width="4.85546875" style="71" customWidth="1"/>
    <col min="5121" max="5121" width="3.140625" style="71" customWidth="1"/>
    <col min="5122" max="5122" width="10.28515625" style="71" bestFit="1" customWidth="1"/>
    <col min="5123" max="5123" width="3.85546875" style="71" customWidth="1"/>
    <col min="5124" max="5124" width="51" style="71" customWidth="1"/>
    <col min="5125" max="5126" width="8.7109375" style="71" customWidth="1"/>
    <col min="5127" max="5128" width="10.7109375" style="71" customWidth="1"/>
    <col min="5129" max="5129" width="4.42578125" style="71" customWidth="1"/>
    <col min="5130" max="5131" width="11.42578125" style="71" customWidth="1"/>
    <col min="5132" max="5132" width="9.5703125" style="71" customWidth="1"/>
    <col min="5133" max="5375" width="11.42578125" style="71"/>
    <col min="5376" max="5376" width="4.85546875" style="71" customWidth="1"/>
    <col min="5377" max="5377" width="3.140625" style="71" customWidth="1"/>
    <col min="5378" max="5378" width="10.28515625" style="71" bestFit="1" customWidth="1"/>
    <col min="5379" max="5379" width="3.85546875" style="71" customWidth="1"/>
    <col min="5380" max="5380" width="51" style="71" customWidth="1"/>
    <col min="5381" max="5382" width="8.7109375" style="71" customWidth="1"/>
    <col min="5383" max="5384" width="10.7109375" style="71" customWidth="1"/>
    <col min="5385" max="5385" width="4.42578125" style="71" customWidth="1"/>
    <col min="5386" max="5387" width="11.42578125" style="71" customWidth="1"/>
    <col min="5388" max="5388" width="9.5703125" style="71" customWidth="1"/>
    <col min="5389" max="5631" width="11.42578125" style="71"/>
    <col min="5632" max="5632" width="4.85546875" style="71" customWidth="1"/>
    <col min="5633" max="5633" width="3.140625" style="71" customWidth="1"/>
    <col min="5634" max="5634" width="10.28515625" style="71" bestFit="1" customWidth="1"/>
    <col min="5635" max="5635" width="3.85546875" style="71" customWidth="1"/>
    <col min="5636" max="5636" width="51" style="71" customWidth="1"/>
    <col min="5637" max="5638" width="8.7109375" style="71" customWidth="1"/>
    <col min="5639" max="5640" width="10.7109375" style="71" customWidth="1"/>
    <col min="5641" max="5641" width="4.42578125" style="71" customWidth="1"/>
    <col min="5642" max="5643" width="11.42578125" style="71" customWidth="1"/>
    <col min="5644" max="5644" width="9.5703125" style="71" customWidth="1"/>
    <col min="5645" max="5887" width="11.42578125" style="71"/>
    <col min="5888" max="5888" width="4.85546875" style="71" customWidth="1"/>
    <col min="5889" max="5889" width="3.140625" style="71" customWidth="1"/>
    <col min="5890" max="5890" width="10.28515625" style="71" bestFit="1" customWidth="1"/>
    <col min="5891" max="5891" width="3.85546875" style="71" customWidth="1"/>
    <col min="5892" max="5892" width="51" style="71" customWidth="1"/>
    <col min="5893" max="5894" width="8.7109375" style="71" customWidth="1"/>
    <col min="5895" max="5896" width="10.7109375" style="71" customWidth="1"/>
    <col min="5897" max="5897" width="4.42578125" style="71" customWidth="1"/>
    <col min="5898" max="5899" width="11.42578125" style="71" customWidth="1"/>
    <col min="5900" max="5900" width="9.5703125" style="71" customWidth="1"/>
    <col min="5901" max="6143" width="11.42578125" style="71"/>
    <col min="6144" max="6144" width="4.85546875" style="71" customWidth="1"/>
    <col min="6145" max="6145" width="3.140625" style="71" customWidth="1"/>
    <col min="6146" max="6146" width="10.28515625" style="71" bestFit="1" customWidth="1"/>
    <col min="6147" max="6147" width="3.85546875" style="71" customWidth="1"/>
    <col min="6148" max="6148" width="51" style="71" customWidth="1"/>
    <col min="6149" max="6150" width="8.7109375" style="71" customWidth="1"/>
    <col min="6151" max="6152" width="10.7109375" style="71" customWidth="1"/>
    <col min="6153" max="6153" width="4.42578125" style="71" customWidth="1"/>
    <col min="6154" max="6155" width="11.42578125" style="71" customWidth="1"/>
    <col min="6156" max="6156" width="9.5703125" style="71" customWidth="1"/>
    <col min="6157" max="6399" width="11.42578125" style="71"/>
    <col min="6400" max="6400" width="4.85546875" style="71" customWidth="1"/>
    <col min="6401" max="6401" width="3.140625" style="71" customWidth="1"/>
    <col min="6402" max="6402" width="10.28515625" style="71" bestFit="1" customWidth="1"/>
    <col min="6403" max="6403" width="3.85546875" style="71" customWidth="1"/>
    <col min="6404" max="6404" width="51" style="71" customWidth="1"/>
    <col min="6405" max="6406" width="8.7109375" style="71" customWidth="1"/>
    <col min="6407" max="6408" width="10.7109375" style="71" customWidth="1"/>
    <col min="6409" max="6409" width="4.42578125" style="71" customWidth="1"/>
    <col min="6410" max="6411" width="11.42578125" style="71" customWidth="1"/>
    <col min="6412" max="6412" width="9.5703125" style="71" customWidth="1"/>
    <col min="6413" max="6655" width="11.42578125" style="71"/>
    <col min="6656" max="6656" width="4.85546875" style="71" customWidth="1"/>
    <col min="6657" max="6657" width="3.140625" style="71" customWidth="1"/>
    <col min="6658" max="6658" width="10.28515625" style="71" bestFit="1" customWidth="1"/>
    <col min="6659" max="6659" width="3.85546875" style="71" customWidth="1"/>
    <col min="6660" max="6660" width="51" style="71" customWidth="1"/>
    <col min="6661" max="6662" width="8.7109375" style="71" customWidth="1"/>
    <col min="6663" max="6664" width="10.7109375" style="71" customWidth="1"/>
    <col min="6665" max="6665" width="4.42578125" style="71" customWidth="1"/>
    <col min="6666" max="6667" width="11.42578125" style="71" customWidth="1"/>
    <col min="6668" max="6668" width="9.5703125" style="71" customWidth="1"/>
    <col min="6669" max="6911" width="11.42578125" style="71"/>
    <col min="6912" max="6912" width="4.85546875" style="71" customWidth="1"/>
    <col min="6913" max="6913" width="3.140625" style="71" customWidth="1"/>
    <col min="6914" max="6914" width="10.28515625" style="71" bestFit="1" customWidth="1"/>
    <col min="6915" max="6915" width="3.85546875" style="71" customWidth="1"/>
    <col min="6916" max="6916" width="51" style="71" customWidth="1"/>
    <col min="6917" max="6918" width="8.7109375" style="71" customWidth="1"/>
    <col min="6919" max="6920" width="10.7109375" style="71" customWidth="1"/>
    <col min="6921" max="6921" width="4.42578125" style="71" customWidth="1"/>
    <col min="6922" max="6923" width="11.42578125" style="71" customWidth="1"/>
    <col min="6924" max="6924" width="9.5703125" style="71" customWidth="1"/>
    <col min="6925" max="7167" width="11.42578125" style="71"/>
    <col min="7168" max="7168" width="4.85546875" style="71" customWidth="1"/>
    <col min="7169" max="7169" width="3.140625" style="71" customWidth="1"/>
    <col min="7170" max="7170" width="10.28515625" style="71" bestFit="1" customWidth="1"/>
    <col min="7171" max="7171" width="3.85546875" style="71" customWidth="1"/>
    <col min="7172" max="7172" width="51" style="71" customWidth="1"/>
    <col min="7173" max="7174" width="8.7109375" style="71" customWidth="1"/>
    <col min="7175" max="7176" width="10.7109375" style="71" customWidth="1"/>
    <col min="7177" max="7177" width="4.42578125" style="71" customWidth="1"/>
    <col min="7178" max="7179" width="11.42578125" style="71" customWidth="1"/>
    <col min="7180" max="7180" width="9.5703125" style="71" customWidth="1"/>
    <col min="7181" max="7423" width="11.42578125" style="71"/>
    <col min="7424" max="7424" width="4.85546875" style="71" customWidth="1"/>
    <col min="7425" max="7425" width="3.140625" style="71" customWidth="1"/>
    <col min="7426" max="7426" width="10.28515625" style="71" bestFit="1" customWidth="1"/>
    <col min="7427" max="7427" width="3.85546875" style="71" customWidth="1"/>
    <col min="7428" max="7428" width="51" style="71" customWidth="1"/>
    <col min="7429" max="7430" width="8.7109375" style="71" customWidth="1"/>
    <col min="7431" max="7432" width="10.7109375" style="71" customWidth="1"/>
    <col min="7433" max="7433" width="4.42578125" style="71" customWidth="1"/>
    <col min="7434" max="7435" width="11.42578125" style="71" customWidth="1"/>
    <col min="7436" max="7436" width="9.5703125" style="71" customWidth="1"/>
    <col min="7437" max="7679" width="11.42578125" style="71"/>
    <col min="7680" max="7680" width="4.85546875" style="71" customWidth="1"/>
    <col min="7681" max="7681" width="3.140625" style="71" customWidth="1"/>
    <col min="7682" max="7682" width="10.28515625" style="71" bestFit="1" customWidth="1"/>
    <col min="7683" max="7683" width="3.85546875" style="71" customWidth="1"/>
    <col min="7684" max="7684" width="51" style="71" customWidth="1"/>
    <col min="7685" max="7686" width="8.7109375" style="71" customWidth="1"/>
    <col min="7687" max="7688" width="10.7109375" style="71" customWidth="1"/>
    <col min="7689" max="7689" width="4.42578125" style="71" customWidth="1"/>
    <col min="7690" max="7691" width="11.42578125" style="71" customWidth="1"/>
    <col min="7692" max="7692" width="9.5703125" style="71" customWidth="1"/>
    <col min="7693" max="7935" width="11.42578125" style="71"/>
    <col min="7936" max="7936" width="4.85546875" style="71" customWidth="1"/>
    <col min="7937" max="7937" width="3.140625" style="71" customWidth="1"/>
    <col min="7938" max="7938" width="10.28515625" style="71" bestFit="1" customWidth="1"/>
    <col min="7939" max="7939" width="3.85546875" style="71" customWidth="1"/>
    <col min="7940" max="7940" width="51" style="71" customWidth="1"/>
    <col min="7941" max="7942" width="8.7109375" style="71" customWidth="1"/>
    <col min="7943" max="7944" width="10.7109375" style="71" customWidth="1"/>
    <col min="7945" max="7945" width="4.42578125" style="71" customWidth="1"/>
    <col min="7946" max="7947" width="11.42578125" style="71" customWidth="1"/>
    <col min="7948" max="7948" width="9.5703125" style="71" customWidth="1"/>
    <col min="7949" max="8191" width="11.42578125" style="71"/>
    <col min="8192" max="8192" width="4.85546875" style="71" customWidth="1"/>
    <col min="8193" max="8193" width="3.140625" style="71" customWidth="1"/>
    <col min="8194" max="8194" width="10.28515625" style="71" bestFit="1" customWidth="1"/>
    <col min="8195" max="8195" width="3.85546875" style="71" customWidth="1"/>
    <col min="8196" max="8196" width="51" style="71" customWidth="1"/>
    <col min="8197" max="8198" width="8.7109375" style="71" customWidth="1"/>
    <col min="8199" max="8200" width="10.7109375" style="71" customWidth="1"/>
    <col min="8201" max="8201" width="4.42578125" style="71" customWidth="1"/>
    <col min="8202" max="8203" width="11.42578125" style="71" customWidth="1"/>
    <col min="8204" max="8204" width="9.5703125" style="71" customWidth="1"/>
    <col min="8205" max="8447" width="11.42578125" style="71"/>
    <col min="8448" max="8448" width="4.85546875" style="71" customWidth="1"/>
    <col min="8449" max="8449" width="3.140625" style="71" customWidth="1"/>
    <col min="8450" max="8450" width="10.28515625" style="71" bestFit="1" customWidth="1"/>
    <col min="8451" max="8451" width="3.85546875" style="71" customWidth="1"/>
    <col min="8452" max="8452" width="51" style="71" customWidth="1"/>
    <col min="8453" max="8454" width="8.7109375" style="71" customWidth="1"/>
    <col min="8455" max="8456" width="10.7109375" style="71" customWidth="1"/>
    <col min="8457" max="8457" width="4.42578125" style="71" customWidth="1"/>
    <col min="8458" max="8459" width="11.42578125" style="71" customWidth="1"/>
    <col min="8460" max="8460" width="9.5703125" style="71" customWidth="1"/>
    <col min="8461" max="8703" width="11.42578125" style="71"/>
    <col min="8704" max="8704" width="4.85546875" style="71" customWidth="1"/>
    <col min="8705" max="8705" width="3.140625" style="71" customWidth="1"/>
    <col min="8706" max="8706" width="10.28515625" style="71" bestFit="1" customWidth="1"/>
    <col min="8707" max="8707" width="3.85546875" style="71" customWidth="1"/>
    <col min="8708" max="8708" width="51" style="71" customWidth="1"/>
    <col min="8709" max="8710" width="8.7109375" style="71" customWidth="1"/>
    <col min="8711" max="8712" width="10.7109375" style="71" customWidth="1"/>
    <col min="8713" max="8713" width="4.42578125" style="71" customWidth="1"/>
    <col min="8714" max="8715" width="11.42578125" style="71" customWidth="1"/>
    <col min="8716" max="8716" width="9.5703125" style="71" customWidth="1"/>
    <col min="8717" max="8959" width="11.42578125" style="71"/>
    <col min="8960" max="8960" width="4.85546875" style="71" customWidth="1"/>
    <col min="8961" max="8961" width="3.140625" style="71" customWidth="1"/>
    <col min="8962" max="8962" width="10.28515625" style="71" bestFit="1" customWidth="1"/>
    <col min="8963" max="8963" width="3.85546875" style="71" customWidth="1"/>
    <col min="8964" max="8964" width="51" style="71" customWidth="1"/>
    <col min="8965" max="8966" width="8.7109375" style="71" customWidth="1"/>
    <col min="8967" max="8968" width="10.7109375" style="71" customWidth="1"/>
    <col min="8969" max="8969" width="4.42578125" style="71" customWidth="1"/>
    <col min="8970" max="8971" width="11.42578125" style="71" customWidth="1"/>
    <col min="8972" max="8972" width="9.5703125" style="71" customWidth="1"/>
    <col min="8973" max="9215" width="11.42578125" style="71"/>
    <col min="9216" max="9216" width="4.85546875" style="71" customWidth="1"/>
    <col min="9217" max="9217" width="3.140625" style="71" customWidth="1"/>
    <col min="9218" max="9218" width="10.28515625" style="71" bestFit="1" customWidth="1"/>
    <col min="9219" max="9219" width="3.85546875" style="71" customWidth="1"/>
    <col min="9220" max="9220" width="51" style="71" customWidth="1"/>
    <col min="9221" max="9222" width="8.7109375" style="71" customWidth="1"/>
    <col min="9223" max="9224" width="10.7109375" style="71" customWidth="1"/>
    <col min="9225" max="9225" width="4.42578125" style="71" customWidth="1"/>
    <col min="9226" max="9227" width="11.42578125" style="71" customWidth="1"/>
    <col min="9228" max="9228" width="9.5703125" style="71" customWidth="1"/>
    <col min="9229" max="9471" width="11.42578125" style="71"/>
    <col min="9472" max="9472" width="4.85546875" style="71" customWidth="1"/>
    <col min="9473" max="9473" width="3.140625" style="71" customWidth="1"/>
    <col min="9474" max="9474" width="10.28515625" style="71" bestFit="1" customWidth="1"/>
    <col min="9475" max="9475" width="3.85546875" style="71" customWidth="1"/>
    <col min="9476" max="9476" width="51" style="71" customWidth="1"/>
    <col min="9477" max="9478" width="8.7109375" style="71" customWidth="1"/>
    <col min="9479" max="9480" width="10.7109375" style="71" customWidth="1"/>
    <col min="9481" max="9481" width="4.42578125" style="71" customWidth="1"/>
    <col min="9482" max="9483" width="11.42578125" style="71" customWidth="1"/>
    <col min="9484" max="9484" width="9.5703125" style="71" customWidth="1"/>
    <col min="9485" max="9727" width="11.42578125" style="71"/>
    <col min="9728" max="9728" width="4.85546875" style="71" customWidth="1"/>
    <col min="9729" max="9729" width="3.140625" style="71" customWidth="1"/>
    <col min="9730" max="9730" width="10.28515625" style="71" bestFit="1" customWidth="1"/>
    <col min="9731" max="9731" width="3.85546875" style="71" customWidth="1"/>
    <col min="9732" max="9732" width="51" style="71" customWidth="1"/>
    <col min="9733" max="9734" width="8.7109375" style="71" customWidth="1"/>
    <col min="9735" max="9736" width="10.7109375" style="71" customWidth="1"/>
    <col min="9737" max="9737" width="4.42578125" style="71" customWidth="1"/>
    <col min="9738" max="9739" width="11.42578125" style="71" customWidth="1"/>
    <col min="9740" max="9740" width="9.5703125" style="71" customWidth="1"/>
    <col min="9741" max="9983" width="11.42578125" style="71"/>
    <col min="9984" max="9984" width="4.85546875" style="71" customWidth="1"/>
    <col min="9985" max="9985" width="3.140625" style="71" customWidth="1"/>
    <col min="9986" max="9986" width="10.28515625" style="71" bestFit="1" customWidth="1"/>
    <col min="9987" max="9987" width="3.85546875" style="71" customWidth="1"/>
    <col min="9988" max="9988" width="51" style="71" customWidth="1"/>
    <col min="9989" max="9990" width="8.7109375" style="71" customWidth="1"/>
    <col min="9991" max="9992" width="10.7109375" style="71" customWidth="1"/>
    <col min="9993" max="9993" width="4.42578125" style="71" customWidth="1"/>
    <col min="9994" max="9995" width="11.42578125" style="71" customWidth="1"/>
    <col min="9996" max="9996" width="9.5703125" style="71" customWidth="1"/>
    <col min="9997" max="10239" width="11.42578125" style="71"/>
    <col min="10240" max="10240" width="4.85546875" style="71" customWidth="1"/>
    <col min="10241" max="10241" width="3.140625" style="71" customWidth="1"/>
    <col min="10242" max="10242" width="10.28515625" style="71" bestFit="1" customWidth="1"/>
    <col min="10243" max="10243" width="3.85546875" style="71" customWidth="1"/>
    <col min="10244" max="10244" width="51" style="71" customWidth="1"/>
    <col min="10245" max="10246" width="8.7109375" style="71" customWidth="1"/>
    <col min="10247" max="10248" width="10.7109375" style="71" customWidth="1"/>
    <col min="10249" max="10249" width="4.42578125" style="71" customWidth="1"/>
    <col min="10250" max="10251" width="11.42578125" style="71" customWidth="1"/>
    <col min="10252" max="10252" width="9.5703125" style="71" customWidth="1"/>
    <col min="10253" max="10495" width="11.42578125" style="71"/>
    <col min="10496" max="10496" width="4.85546875" style="71" customWidth="1"/>
    <col min="10497" max="10497" width="3.140625" style="71" customWidth="1"/>
    <col min="10498" max="10498" width="10.28515625" style="71" bestFit="1" customWidth="1"/>
    <col min="10499" max="10499" width="3.85546875" style="71" customWidth="1"/>
    <col min="10500" max="10500" width="51" style="71" customWidth="1"/>
    <col min="10501" max="10502" width="8.7109375" style="71" customWidth="1"/>
    <col min="10503" max="10504" width="10.7109375" style="71" customWidth="1"/>
    <col min="10505" max="10505" width="4.42578125" style="71" customWidth="1"/>
    <col min="10506" max="10507" width="11.42578125" style="71" customWidth="1"/>
    <col min="10508" max="10508" width="9.5703125" style="71" customWidth="1"/>
    <col min="10509" max="10751" width="11.42578125" style="71"/>
    <col min="10752" max="10752" width="4.85546875" style="71" customWidth="1"/>
    <col min="10753" max="10753" width="3.140625" style="71" customWidth="1"/>
    <col min="10754" max="10754" width="10.28515625" style="71" bestFit="1" customWidth="1"/>
    <col min="10755" max="10755" width="3.85546875" style="71" customWidth="1"/>
    <col min="10756" max="10756" width="51" style="71" customWidth="1"/>
    <col min="10757" max="10758" width="8.7109375" style="71" customWidth="1"/>
    <col min="10759" max="10760" width="10.7109375" style="71" customWidth="1"/>
    <col min="10761" max="10761" width="4.42578125" style="71" customWidth="1"/>
    <col min="10762" max="10763" width="11.42578125" style="71" customWidth="1"/>
    <col min="10764" max="10764" width="9.5703125" style="71" customWidth="1"/>
    <col min="10765" max="11007" width="11.42578125" style="71"/>
    <col min="11008" max="11008" width="4.85546875" style="71" customWidth="1"/>
    <col min="11009" max="11009" width="3.140625" style="71" customWidth="1"/>
    <col min="11010" max="11010" width="10.28515625" style="71" bestFit="1" customWidth="1"/>
    <col min="11011" max="11011" width="3.85546875" style="71" customWidth="1"/>
    <col min="11012" max="11012" width="51" style="71" customWidth="1"/>
    <col min="11013" max="11014" width="8.7109375" style="71" customWidth="1"/>
    <col min="11015" max="11016" width="10.7109375" style="71" customWidth="1"/>
    <col min="11017" max="11017" width="4.42578125" style="71" customWidth="1"/>
    <col min="11018" max="11019" width="11.42578125" style="71" customWidth="1"/>
    <col min="11020" max="11020" width="9.5703125" style="71" customWidth="1"/>
    <col min="11021" max="11263" width="11.42578125" style="71"/>
    <col min="11264" max="11264" width="4.85546875" style="71" customWidth="1"/>
    <col min="11265" max="11265" width="3.140625" style="71" customWidth="1"/>
    <col min="11266" max="11266" width="10.28515625" style="71" bestFit="1" customWidth="1"/>
    <col min="11267" max="11267" width="3.85546875" style="71" customWidth="1"/>
    <col min="11268" max="11268" width="51" style="71" customWidth="1"/>
    <col min="11269" max="11270" width="8.7109375" style="71" customWidth="1"/>
    <col min="11271" max="11272" width="10.7109375" style="71" customWidth="1"/>
    <col min="11273" max="11273" width="4.42578125" style="71" customWidth="1"/>
    <col min="11274" max="11275" width="11.42578125" style="71" customWidth="1"/>
    <col min="11276" max="11276" width="9.5703125" style="71" customWidth="1"/>
    <col min="11277" max="11519" width="11.42578125" style="71"/>
    <col min="11520" max="11520" width="4.85546875" style="71" customWidth="1"/>
    <col min="11521" max="11521" width="3.140625" style="71" customWidth="1"/>
    <col min="11522" max="11522" width="10.28515625" style="71" bestFit="1" customWidth="1"/>
    <col min="11523" max="11523" width="3.85546875" style="71" customWidth="1"/>
    <col min="11524" max="11524" width="51" style="71" customWidth="1"/>
    <col min="11525" max="11526" width="8.7109375" style="71" customWidth="1"/>
    <col min="11527" max="11528" width="10.7109375" style="71" customWidth="1"/>
    <col min="11529" max="11529" width="4.42578125" style="71" customWidth="1"/>
    <col min="11530" max="11531" width="11.42578125" style="71" customWidth="1"/>
    <col min="11532" max="11532" width="9.5703125" style="71" customWidth="1"/>
    <col min="11533" max="11775" width="11.42578125" style="71"/>
    <col min="11776" max="11776" width="4.85546875" style="71" customWidth="1"/>
    <col min="11777" max="11777" width="3.140625" style="71" customWidth="1"/>
    <col min="11778" max="11778" width="10.28515625" style="71" bestFit="1" customWidth="1"/>
    <col min="11779" max="11779" width="3.85546875" style="71" customWidth="1"/>
    <col min="11780" max="11780" width="51" style="71" customWidth="1"/>
    <col min="11781" max="11782" width="8.7109375" style="71" customWidth="1"/>
    <col min="11783" max="11784" width="10.7109375" style="71" customWidth="1"/>
    <col min="11785" max="11785" width="4.42578125" style="71" customWidth="1"/>
    <col min="11786" max="11787" width="11.42578125" style="71" customWidth="1"/>
    <col min="11788" max="11788" width="9.5703125" style="71" customWidth="1"/>
    <col min="11789" max="12031" width="11.42578125" style="71"/>
    <col min="12032" max="12032" width="4.85546875" style="71" customWidth="1"/>
    <col min="12033" max="12033" width="3.140625" style="71" customWidth="1"/>
    <col min="12034" max="12034" width="10.28515625" style="71" bestFit="1" customWidth="1"/>
    <col min="12035" max="12035" width="3.85546875" style="71" customWidth="1"/>
    <col min="12036" max="12036" width="51" style="71" customWidth="1"/>
    <col min="12037" max="12038" width="8.7109375" style="71" customWidth="1"/>
    <col min="12039" max="12040" width="10.7109375" style="71" customWidth="1"/>
    <col min="12041" max="12041" width="4.42578125" style="71" customWidth="1"/>
    <col min="12042" max="12043" width="11.42578125" style="71" customWidth="1"/>
    <col min="12044" max="12044" width="9.5703125" style="71" customWidth="1"/>
    <col min="12045" max="12287" width="11.42578125" style="71"/>
    <col min="12288" max="12288" width="4.85546875" style="71" customWidth="1"/>
    <col min="12289" max="12289" width="3.140625" style="71" customWidth="1"/>
    <col min="12290" max="12290" width="10.28515625" style="71" bestFit="1" customWidth="1"/>
    <col min="12291" max="12291" width="3.85546875" style="71" customWidth="1"/>
    <col min="12292" max="12292" width="51" style="71" customWidth="1"/>
    <col min="12293" max="12294" width="8.7109375" style="71" customWidth="1"/>
    <col min="12295" max="12296" width="10.7109375" style="71" customWidth="1"/>
    <col min="12297" max="12297" width="4.42578125" style="71" customWidth="1"/>
    <col min="12298" max="12299" width="11.42578125" style="71" customWidth="1"/>
    <col min="12300" max="12300" width="9.5703125" style="71" customWidth="1"/>
    <col min="12301" max="12543" width="11.42578125" style="71"/>
    <col min="12544" max="12544" width="4.85546875" style="71" customWidth="1"/>
    <col min="12545" max="12545" width="3.140625" style="71" customWidth="1"/>
    <col min="12546" max="12546" width="10.28515625" style="71" bestFit="1" customWidth="1"/>
    <col min="12547" max="12547" width="3.85546875" style="71" customWidth="1"/>
    <col min="12548" max="12548" width="51" style="71" customWidth="1"/>
    <col min="12549" max="12550" width="8.7109375" style="71" customWidth="1"/>
    <col min="12551" max="12552" width="10.7109375" style="71" customWidth="1"/>
    <col min="12553" max="12553" width="4.42578125" style="71" customWidth="1"/>
    <col min="12554" max="12555" width="11.42578125" style="71" customWidth="1"/>
    <col min="12556" max="12556" width="9.5703125" style="71" customWidth="1"/>
    <col min="12557" max="12799" width="11.42578125" style="71"/>
    <col min="12800" max="12800" width="4.85546875" style="71" customWidth="1"/>
    <col min="12801" max="12801" width="3.140625" style="71" customWidth="1"/>
    <col min="12802" max="12802" width="10.28515625" style="71" bestFit="1" customWidth="1"/>
    <col min="12803" max="12803" width="3.85546875" style="71" customWidth="1"/>
    <col min="12804" max="12804" width="51" style="71" customWidth="1"/>
    <col min="12805" max="12806" width="8.7109375" style="71" customWidth="1"/>
    <col min="12807" max="12808" width="10.7109375" style="71" customWidth="1"/>
    <col min="12809" max="12809" width="4.42578125" style="71" customWidth="1"/>
    <col min="12810" max="12811" width="11.42578125" style="71" customWidth="1"/>
    <col min="12812" max="12812" width="9.5703125" style="71" customWidth="1"/>
    <col min="12813" max="13055" width="11.42578125" style="71"/>
    <col min="13056" max="13056" width="4.85546875" style="71" customWidth="1"/>
    <col min="13057" max="13057" width="3.140625" style="71" customWidth="1"/>
    <col min="13058" max="13058" width="10.28515625" style="71" bestFit="1" customWidth="1"/>
    <col min="13059" max="13059" width="3.85546875" style="71" customWidth="1"/>
    <col min="13060" max="13060" width="51" style="71" customWidth="1"/>
    <col min="13061" max="13062" width="8.7109375" style="71" customWidth="1"/>
    <col min="13063" max="13064" width="10.7109375" style="71" customWidth="1"/>
    <col min="13065" max="13065" width="4.42578125" style="71" customWidth="1"/>
    <col min="13066" max="13067" width="11.42578125" style="71" customWidth="1"/>
    <col min="13068" max="13068" width="9.5703125" style="71" customWidth="1"/>
    <col min="13069" max="13311" width="11.42578125" style="71"/>
    <col min="13312" max="13312" width="4.85546875" style="71" customWidth="1"/>
    <col min="13313" max="13313" width="3.140625" style="71" customWidth="1"/>
    <col min="13314" max="13314" width="10.28515625" style="71" bestFit="1" customWidth="1"/>
    <col min="13315" max="13315" width="3.85546875" style="71" customWidth="1"/>
    <col min="13316" max="13316" width="51" style="71" customWidth="1"/>
    <col min="13317" max="13318" width="8.7109375" style="71" customWidth="1"/>
    <col min="13319" max="13320" width="10.7109375" style="71" customWidth="1"/>
    <col min="13321" max="13321" width="4.42578125" style="71" customWidth="1"/>
    <col min="13322" max="13323" width="11.42578125" style="71" customWidth="1"/>
    <col min="13324" max="13324" width="9.5703125" style="71" customWidth="1"/>
    <col min="13325" max="13567" width="11.42578125" style="71"/>
    <col min="13568" max="13568" width="4.85546875" style="71" customWidth="1"/>
    <col min="13569" max="13569" width="3.140625" style="71" customWidth="1"/>
    <col min="13570" max="13570" width="10.28515625" style="71" bestFit="1" customWidth="1"/>
    <col min="13571" max="13571" width="3.85546875" style="71" customWidth="1"/>
    <col min="13572" max="13572" width="51" style="71" customWidth="1"/>
    <col min="13573" max="13574" width="8.7109375" style="71" customWidth="1"/>
    <col min="13575" max="13576" width="10.7109375" style="71" customWidth="1"/>
    <col min="13577" max="13577" width="4.42578125" style="71" customWidth="1"/>
    <col min="13578" max="13579" width="11.42578125" style="71" customWidth="1"/>
    <col min="13580" max="13580" width="9.5703125" style="71" customWidth="1"/>
    <col min="13581" max="13823" width="11.42578125" style="71"/>
    <col min="13824" max="13824" width="4.85546875" style="71" customWidth="1"/>
    <col min="13825" max="13825" width="3.140625" style="71" customWidth="1"/>
    <col min="13826" max="13826" width="10.28515625" style="71" bestFit="1" customWidth="1"/>
    <col min="13827" max="13827" width="3.85546875" style="71" customWidth="1"/>
    <col min="13828" max="13828" width="51" style="71" customWidth="1"/>
    <col min="13829" max="13830" width="8.7109375" style="71" customWidth="1"/>
    <col min="13831" max="13832" width="10.7109375" style="71" customWidth="1"/>
    <col min="13833" max="13833" width="4.42578125" style="71" customWidth="1"/>
    <col min="13834" max="13835" width="11.42578125" style="71" customWidth="1"/>
    <col min="13836" max="13836" width="9.5703125" style="71" customWidth="1"/>
    <col min="13837" max="14079" width="11.42578125" style="71"/>
    <col min="14080" max="14080" width="4.85546875" style="71" customWidth="1"/>
    <col min="14081" max="14081" width="3.140625" style="71" customWidth="1"/>
    <col min="14082" max="14082" width="10.28515625" style="71" bestFit="1" customWidth="1"/>
    <col min="14083" max="14083" width="3.85546875" style="71" customWidth="1"/>
    <col min="14084" max="14084" width="51" style="71" customWidth="1"/>
    <col min="14085" max="14086" width="8.7109375" style="71" customWidth="1"/>
    <col min="14087" max="14088" width="10.7109375" style="71" customWidth="1"/>
    <col min="14089" max="14089" width="4.42578125" style="71" customWidth="1"/>
    <col min="14090" max="14091" width="11.42578125" style="71" customWidth="1"/>
    <col min="14092" max="14092" width="9.5703125" style="71" customWidth="1"/>
    <col min="14093" max="14335" width="11.42578125" style="71"/>
    <col min="14336" max="14336" width="4.85546875" style="71" customWidth="1"/>
    <col min="14337" max="14337" width="3.140625" style="71" customWidth="1"/>
    <col min="14338" max="14338" width="10.28515625" style="71" bestFit="1" customWidth="1"/>
    <col min="14339" max="14339" width="3.85546875" style="71" customWidth="1"/>
    <col min="14340" max="14340" width="51" style="71" customWidth="1"/>
    <col min="14341" max="14342" width="8.7109375" style="71" customWidth="1"/>
    <col min="14343" max="14344" width="10.7109375" style="71" customWidth="1"/>
    <col min="14345" max="14345" width="4.42578125" style="71" customWidth="1"/>
    <col min="14346" max="14347" width="11.42578125" style="71" customWidth="1"/>
    <col min="14348" max="14348" width="9.5703125" style="71" customWidth="1"/>
    <col min="14349" max="14591" width="11.42578125" style="71"/>
    <col min="14592" max="14592" width="4.85546875" style="71" customWidth="1"/>
    <col min="14593" max="14593" width="3.140625" style="71" customWidth="1"/>
    <col min="14594" max="14594" width="10.28515625" style="71" bestFit="1" customWidth="1"/>
    <col min="14595" max="14595" width="3.85546875" style="71" customWidth="1"/>
    <col min="14596" max="14596" width="51" style="71" customWidth="1"/>
    <col min="14597" max="14598" width="8.7109375" style="71" customWidth="1"/>
    <col min="14599" max="14600" width="10.7109375" style="71" customWidth="1"/>
    <col min="14601" max="14601" width="4.42578125" style="71" customWidth="1"/>
    <col min="14602" max="14603" width="11.42578125" style="71" customWidth="1"/>
    <col min="14604" max="14604" width="9.5703125" style="71" customWidth="1"/>
    <col min="14605" max="14847" width="11.42578125" style="71"/>
    <col min="14848" max="14848" width="4.85546875" style="71" customWidth="1"/>
    <col min="14849" max="14849" width="3.140625" style="71" customWidth="1"/>
    <col min="14850" max="14850" width="10.28515625" style="71" bestFit="1" customWidth="1"/>
    <col min="14851" max="14851" width="3.85546875" style="71" customWidth="1"/>
    <col min="14852" max="14852" width="51" style="71" customWidth="1"/>
    <col min="14853" max="14854" width="8.7109375" style="71" customWidth="1"/>
    <col min="14855" max="14856" width="10.7109375" style="71" customWidth="1"/>
    <col min="14857" max="14857" width="4.42578125" style="71" customWidth="1"/>
    <col min="14858" max="14859" width="11.42578125" style="71" customWidth="1"/>
    <col min="14860" max="14860" width="9.5703125" style="71" customWidth="1"/>
    <col min="14861" max="15103" width="11.42578125" style="71"/>
    <col min="15104" max="15104" width="4.85546875" style="71" customWidth="1"/>
    <col min="15105" max="15105" width="3.140625" style="71" customWidth="1"/>
    <col min="15106" max="15106" width="10.28515625" style="71" bestFit="1" customWidth="1"/>
    <col min="15107" max="15107" width="3.85546875" style="71" customWidth="1"/>
    <col min="15108" max="15108" width="51" style="71" customWidth="1"/>
    <col min="15109" max="15110" width="8.7109375" style="71" customWidth="1"/>
    <col min="15111" max="15112" width="10.7109375" style="71" customWidth="1"/>
    <col min="15113" max="15113" width="4.42578125" style="71" customWidth="1"/>
    <col min="15114" max="15115" width="11.42578125" style="71" customWidth="1"/>
    <col min="15116" max="15116" width="9.5703125" style="71" customWidth="1"/>
    <col min="15117" max="15359" width="11.42578125" style="71"/>
    <col min="15360" max="15360" width="4.85546875" style="71" customWidth="1"/>
    <col min="15361" max="15361" width="3.140625" style="71" customWidth="1"/>
    <col min="15362" max="15362" width="10.28515625" style="71" bestFit="1" customWidth="1"/>
    <col min="15363" max="15363" width="3.85546875" style="71" customWidth="1"/>
    <col min="15364" max="15364" width="51" style="71" customWidth="1"/>
    <col min="15365" max="15366" width="8.7109375" style="71" customWidth="1"/>
    <col min="15367" max="15368" width="10.7109375" style="71" customWidth="1"/>
    <col min="15369" max="15369" width="4.42578125" style="71" customWidth="1"/>
    <col min="15370" max="15371" width="11.42578125" style="71" customWidth="1"/>
    <col min="15372" max="15372" width="9.5703125" style="71" customWidth="1"/>
    <col min="15373" max="15615" width="11.42578125" style="71"/>
    <col min="15616" max="15616" width="4.85546875" style="71" customWidth="1"/>
    <col min="15617" max="15617" width="3.140625" style="71" customWidth="1"/>
    <col min="15618" max="15618" width="10.28515625" style="71" bestFit="1" customWidth="1"/>
    <col min="15619" max="15619" width="3.85546875" style="71" customWidth="1"/>
    <col min="15620" max="15620" width="51" style="71" customWidth="1"/>
    <col min="15621" max="15622" width="8.7109375" style="71" customWidth="1"/>
    <col min="15623" max="15624" width="10.7109375" style="71" customWidth="1"/>
    <col min="15625" max="15625" width="4.42578125" style="71" customWidth="1"/>
    <col min="15626" max="15627" width="11.42578125" style="71" customWidth="1"/>
    <col min="15628" max="15628" width="9.5703125" style="71" customWidth="1"/>
    <col min="15629" max="15871" width="11.42578125" style="71"/>
    <col min="15872" max="15872" width="4.85546875" style="71" customWidth="1"/>
    <col min="15873" max="15873" width="3.140625" style="71" customWidth="1"/>
    <col min="15874" max="15874" width="10.28515625" style="71" bestFit="1" customWidth="1"/>
    <col min="15875" max="15875" width="3.85546875" style="71" customWidth="1"/>
    <col min="15876" max="15876" width="51" style="71" customWidth="1"/>
    <col min="15877" max="15878" width="8.7109375" style="71" customWidth="1"/>
    <col min="15879" max="15880" width="10.7109375" style="71" customWidth="1"/>
    <col min="15881" max="15881" width="4.42578125" style="71" customWidth="1"/>
    <col min="15882" max="15883" width="11.42578125" style="71" customWidth="1"/>
    <col min="15884" max="15884" width="9.5703125" style="71" customWidth="1"/>
    <col min="15885" max="16127" width="11.42578125" style="71"/>
    <col min="16128" max="16128" width="4.85546875" style="71" customWidth="1"/>
    <col min="16129" max="16129" width="3.140625" style="71" customWidth="1"/>
    <col min="16130" max="16130" width="10.28515625" style="71" bestFit="1" customWidth="1"/>
    <col min="16131" max="16131" width="3.85546875" style="71" customWidth="1"/>
    <col min="16132" max="16132" width="51" style="71" customWidth="1"/>
    <col min="16133" max="16134" width="8.7109375" style="71" customWidth="1"/>
    <col min="16135" max="16136" width="10.7109375" style="71" customWidth="1"/>
    <col min="16137" max="16137" width="4.42578125" style="71" customWidth="1"/>
    <col min="16138" max="16139" width="11.42578125" style="71" customWidth="1"/>
    <col min="16140" max="16140" width="9.5703125" style="71" customWidth="1"/>
    <col min="16141" max="16384" width="11.42578125" style="71"/>
  </cols>
  <sheetData>
    <row r="1" spans="1:8" ht="37.5" customHeight="1" x14ac:dyDescent="0.2">
      <c r="A1" s="718"/>
      <c r="B1" s="719"/>
      <c r="C1" s="720"/>
      <c r="D1" s="70"/>
      <c r="E1" s="721"/>
      <c r="F1" s="721"/>
      <c r="G1" s="722"/>
      <c r="H1" s="723"/>
    </row>
    <row r="2" spans="1:8" s="78" customFormat="1" ht="24" customHeight="1" thickBot="1" x14ac:dyDescent="0.25">
      <c r="A2" s="724" t="s">
        <v>49</v>
      </c>
      <c r="B2" s="725"/>
      <c r="C2" s="72" t="s">
        <v>50</v>
      </c>
      <c r="D2" s="73" t="s">
        <v>7</v>
      </c>
      <c r="E2" s="74" t="s">
        <v>51</v>
      </c>
      <c r="F2" s="75" t="s">
        <v>52</v>
      </c>
      <c r="G2" s="76" t="s">
        <v>53</v>
      </c>
      <c r="H2" s="77" t="s">
        <v>54</v>
      </c>
    </row>
    <row r="3" spans="1:8" s="78" customFormat="1" ht="15" customHeight="1" x14ac:dyDescent="0.2">
      <c r="A3" s="38" t="s">
        <v>14</v>
      </c>
      <c r="B3" s="37"/>
      <c r="C3" s="37"/>
      <c r="D3" s="38"/>
      <c r="E3" s="39"/>
      <c r="F3" s="40"/>
      <c r="G3" s="79"/>
      <c r="H3" s="41"/>
    </row>
    <row r="4" spans="1:8" s="42" customFormat="1" ht="15" customHeight="1" x14ac:dyDescent="0.25">
      <c r="A4" s="43" t="s">
        <v>23</v>
      </c>
      <c r="B4" s="44" t="s">
        <v>14</v>
      </c>
      <c r="C4" s="45"/>
      <c r="D4" s="46" t="s">
        <v>30</v>
      </c>
      <c r="E4" s="47" t="s">
        <v>14</v>
      </c>
      <c r="F4" s="48"/>
      <c r="G4" s="49"/>
      <c r="H4" s="49"/>
    </row>
    <row r="5" spans="1:8" s="42" customFormat="1" ht="15" customHeight="1" x14ac:dyDescent="0.2">
      <c r="A5" s="50"/>
      <c r="B5" s="51"/>
      <c r="C5" s="52"/>
      <c r="D5" s="53"/>
      <c r="E5" s="47"/>
      <c r="F5" s="48"/>
      <c r="G5" s="83"/>
      <c r="H5" s="83"/>
    </row>
    <row r="6" spans="1:8" s="42" customFormat="1" ht="66.75" customHeight="1" x14ac:dyDescent="0.2">
      <c r="A6" s="50"/>
      <c r="B6" s="51"/>
      <c r="C6" s="52"/>
      <c r="D6" s="80" t="s">
        <v>55</v>
      </c>
      <c r="E6" s="47"/>
      <c r="F6" s="48"/>
      <c r="G6" s="83"/>
      <c r="H6" s="83"/>
    </row>
    <row r="7" spans="1:8" s="42" customFormat="1" ht="15" customHeight="1" x14ac:dyDescent="0.2">
      <c r="A7" s="50"/>
      <c r="B7" s="51"/>
      <c r="C7" s="52"/>
      <c r="D7" s="53"/>
      <c r="E7" s="47"/>
      <c r="F7" s="48"/>
      <c r="G7" s="83"/>
      <c r="H7" s="83"/>
    </row>
    <row r="8" spans="1:8" s="42" customFormat="1" ht="38.25" x14ac:dyDescent="0.2">
      <c r="A8" s="50"/>
      <c r="B8" s="51"/>
      <c r="C8" s="52"/>
      <c r="D8" s="80" t="s">
        <v>56</v>
      </c>
      <c r="E8" s="47"/>
      <c r="F8" s="48"/>
      <c r="G8" s="83"/>
      <c r="H8" s="83"/>
    </row>
    <row r="9" spans="1:8" s="42" customFormat="1" ht="15" customHeight="1" x14ac:dyDescent="0.2">
      <c r="A9" s="50"/>
      <c r="B9" s="51"/>
      <c r="C9" s="52"/>
      <c r="D9" s="53"/>
      <c r="E9" s="47"/>
      <c r="F9" s="48"/>
      <c r="G9" s="83"/>
      <c r="H9" s="83"/>
    </row>
    <row r="10" spans="1:8" s="42" customFormat="1" ht="25.5" x14ac:dyDescent="0.2">
      <c r="A10" s="64" t="str">
        <f>$A$4</f>
        <v>1.</v>
      </c>
      <c r="B10" s="55">
        <f>COUNTA($A$16:A32)</f>
        <v>2</v>
      </c>
      <c r="C10" s="52"/>
      <c r="D10" s="81" t="s">
        <v>155</v>
      </c>
      <c r="E10" s="47"/>
      <c r="F10" s="48"/>
      <c r="G10" s="83"/>
      <c r="H10" s="83"/>
    </row>
    <row r="11" spans="1:8" s="42" customFormat="1" ht="15" customHeight="1" x14ac:dyDescent="0.2">
      <c r="A11" s="50"/>
      <c r="B11" s="51"/>
      <c r="C11" s="52"/>
      <c r="D11" s="82" t="s">
        <v>156</v>
      </c>
      <c r="E11" s="47" t="s">
        <v>57</v>
      </c>
      <c r="F11" s="48">
        <v>1</v>
      </c>
      <c r="G11" s="83"/>
      <c r="H11" s="83"/>
    </row>
    <row r="12" spans="1:8" s="42" customFormat="1" ht="25.5" x14ac:dyDescent="0.2">
      <c r="A12" s="50"/>
      <c r="B12" s="51"/>
      <c r="C12" s="52"/>
      <c r="D12" s="82" t="s">
        <v>58</v>
      </c>
      <c r="E12" s="47"/>
      <c r="F12" s="48"/>
      <c r="G12" s="83"/>
      <c r="H12" s="83"/>
    </row>
    <row r="13" spans="1:8" s="42" customFormat="1" ht="25.5" x14ac:dyDescent="0.2">
      <c r="A13" s="50"/>
      <c r="B13" s="51"/>
      <c r="C13" s="52"/>
      <c r="D13" s="82" t="s">
        <v>59</v>
      </c>
      <c r="E13" s="47"/>
      <c r="F13" s="48"/>
      <c r="G13" s="83"/>
      <c r="H13" s="83"/>
    </row>
    <row r="14" spans="1:8" s="42" customFormat="1" ht="25.5" x14ac:dyDescent="0.2">
      <c r="A14" s="50"/>
      <c r="B14" s="51"/>
      <c r="C14" s="52"/>
      <c r="D14" s="81" t="s">
        <v>60</v>
      </c>
      <c r="E14" s="47" t="s">
        <v>57</v>
      </c>
      <c r="F14" s="48">
        <v>1</v>
      </c>
      <c r="G14" s="84"/>
      <c r="H14" s="83">
        <f>F14*G14</f>
        <v>0</v>
      </c>
    </row>
    <row r="15" spans="1:8" s="42" customFormat="1" ht="15" customHeight="1" x14ac:dyDescent="0.2">
      <c r="A15" s="50"/>
      <c r="B15" s="51"/>
      <c r="C15" s="52"/>
      <c r="D15" s="53"/>
      <c r="E15" s="47"/>
      <c r="F15" s="48"/>
      <c r="G15" s="83"/>
      <c r="H15" s="83"/>
    </row>
    <row r="16" spans="1:8" s="42" customFormat="1" ht="15" customHeight="1" x14ac:dyDescent="0.2">
      <c r="A16" s="64" t="str">
        <f>$A$4</f>
        <v>1.</v>
      </c>
      <c r="B16" s="55">
        <f>COUNTA($A16:A$16)</f>
        <v>1</v>
      </c>
      <c r="C16" s="85"/>
      <c r="D16" s="86" t="s">
        <v>157</v>
      </c>
      <c r="E16" s="47" t="s">
        <v>57</v>
      </c>
      <c r="F16" s="48">
        <v>1</v>
      </c>
      <c r="G16" s="84"/>
      <c r="H16" s="83">
        <f>F16*G16</f>
        <v>0</v>
      </c>
    </row>
    <row r="17" spans="1:8" s="42" customFormat="1" ht="12.75" x14ac:dyDescent="0.2">
      <c r="A17" s="64"/>
      <c r="B17" s="55"/>
      <c r="C17" s="85"/>
      <c r="D17" s="61"/>
      <c r="E17" s="47"/>
      <c r="F17" s="48"/>
      <c r="G17" s="83"/>
      <c r="H17" s="83"/>
    </row>
    <row r="18" spans="1:8" s="42" customFormat="1" ht="12.75" x14ac:dyDescent="0.2">
      <c r="A18" s="64" t="str">
        <f>$A$4</f>
        <v>1.</v>
      </c>
      <c r="B18" s="55">
        <f>COUNTA($A$16:A18)</f>
        <v>2</v>
      </c>
      <c r="C18" s="58" t="s">
        <v>61</v>
      </c>
      <c r="D18" s="86" t="s">
        <v>62</v>
      </c>
      <c r="E18" s="47"/>
      <c r="F18" s="48"/>
      <c r="G18" s="83"/>
      <c r="H18" s="83"/>
    </row>
    <row r="19" spans="1:8" s="42" customFormat="1" ht="38.25" x14ac:dyDescent="0.2">
      <c r="A19" s="64"/>
      <c r="B19" s="55"/>
      <c r="C19" s="85"/>
      <c r="D19" s="61" t="s">
        <v>63</v>
      </c>
      <c r="E19" s="47"/>
      <c r="F19" s="48"/>
      <c r="G19" s="83"/>
      <c r="H19" s="83"/>
    </row>
    <row r="20" spans="1:8" s="42" customFormat="1" ht="12.75" x14ac:dyDescent="0.2">
      <c r="A20" s="64"/>
      <c r="B20" s="55"/>
      <c r="C20" s="85"/>
      <c r="D20" s="61" t="s">
        <v>64</v>
      </c>
      <c r="E20" s="62" t="s">
        <v>57</v>
      </c>
      <c r="F20" s="63">
        <v>1</v>
      </c>
      <c r="G20" s="83"/>
      <c r="H20" s="83"/>
    </row>
    <row r="21" spans="1:8" s="42" customFormat="1" ht="25.5" x14ac:dyDescent="0.2">
      <c r="A21" s="64"/>
      <c r="B21" s="55"/>
      <c r="C21" s="85"/>
      <c r="D21" s="61" t="s">
        <v>65</v>
      </c>
      <c r="E21" s="62" t="s">
        <v>57</v>
      </c>
      <c r="F21" s="63">
        <v>1</v>
      </c>
      <c r="G21" s="83"/>
      <c r="H21" s="83"/>
    </row>
    <row r="22" spans="1:8" s="42" customFormat="1" ht="25.5" x14ac:dyDescent="0.2">
      <c r="A22" s="64"/>
      <c r="B22" s="55"/>
      <c r="C22" s="85"/>
      <c r="D22" s="61" t="s">
        <v>66</v>
      </c>
      <c r="E22" s="47" t="s">
        <v>57</v>
      </c>
      <c r="F22" s="48">
        <v>1</v>
      </c>
      <c r="G22" s="83"/>
      <c r="H22" s="83"/>
    </row>
    <row r="23" spans="1:8" s="42" customFormat="1" ht="25.5" x14ac:dyDescent="0.2">
      <c r="A23" s="50"/>
      <c r="B23" s="51"/>
      <c r="C23" s="52"/>
      <c r="D23" s="61" t="s">
        <v>67</v>
      </c>
      <c r="E23" s="47" t="s">
        <v>57</v>
      </c>
      <c r="F23" s="48">
        <v>1</v>
      </c>
      <c r="G23" s="83"/>
      <c r="H23" s="83"/>
    </row>
    <row r="24" spans="1:8" s="42" customFormat="1" ht="25.5" x14ac:dyDescent="0.2">
      <c r="A24" s="50"/>
      <c r="B24" s="51"/>
      <c r="C24" s="52"/>
      <c r="D24" s="82" t="s">
        <v>68</v>
      </c>
      <c r="E24" s="47" t="s">
        <v>12</v>
      </c>
      <c r="F24" s="48">
        <v>1</v>
      </c>
      <c r="G24" s="83"/>
      <c r="H24" s="83"/>
    </row>
    <row r="25" spans="1:8" s="42" customFormat="1" ht="38.25" x14ac:dyDescent="0.2">
      <c r="A25" s="50"/>
      <c r="B25" s="51"/>
      <c r="C25" s="52"/>
      <c r="D25" s="82" t="s">
        <v>69</v>
      </c>
      <c r="E25" s="47" t="s">
        <v>12</v>
      </c>
      <c r="F25" s="48">
        <v>1</v>
      </c>
      <c r="G25" s="83"/>
      <c r="H25" s="83"/>
    </row>
    <row r="26" spans="1:8" s="42" customFormat="1" ht="38.25" x14ac:dyDescent="0.2">
      <c r="A26" s="50"/>
      <c r="B26" s="51"/>
      <c r="C26" s="52"/>
      <c r="D26" s="61" t="s">
        <v>70</v>
      </c>
      <c r="E26" s="47"/>
      <c r="F26" s="48"/>
      <c r="G26" s="83"/>
      <c r="H26" s="83"/>
    </row>
    <row r="27" spans="1:8" s="42" customFormat="1" ht="12.75" x14ac:dyDescent="0.2">
      <c r="A27" s="50"/>
      <c r="B27" s="51"/>
      <c r="C27" s="52"/>
      <c r="D27" s="87" t="str">
        <f>D18</f>
        <v>Kućni priključno mjerni ormar</v>
      </c>
      <c r="E27" s="88" t="s">
        <v>57</v>
      </c>
      <c r="F27" s="89">
        <v>1</v>
      </c>
      <c r="G27" s="83"/>
      <c r="H27" s="83">
        <f>F27*G27</f>
        <v>0</v>
      </c>
    </row>
    <row r="28" spans="1:8" s="42" customFormat="1" ht="12.75" x14ac:dyDescent="0.2">
      <c r="A28" s="50"/>
      <c r="B28" s="51"/>
      <c r="C28" s="52"/>
      <c r="D28" s="53"/>
      <c r="E28" s="47"/>
      <c r="F28" s="48"/>
      <c r="G28" s="83"/>
      <c r="H28" s="83"/>
    </row>
    <row r="29" spans="1:8" s="42" customFormat="1" ht="12.75" x14ac:dyDescent="0.2">
      <c r="A29" s="50"/>
      <c r="B29" s="51"/>
      <c r="C29" s="52"/>
      <c r="D29" s="53" t="s">
        <v>71</v>
      </c>
      <c r="E29" s="47"/>
      <c r="F29" s="48"/>
      <c r="G29" s="83"/>
      <c r="H29" s="83"/>
    </row>
    <row r="30" spans="1:8" s="42" customFormat="1" ht="12.75" x14ac:dyDescent="0.2">
      <c r="A30" s="50"/>
      <c r="B30" s="51"/>
      <c r="C30" s="52"/>
      <c r="D30" s="81" t="s">
        <v>72</v>
      </c>
      <c r="E30" s="47"/>
      <c r="F30" s="48"/>
      <c r="G30" s="83"/>
      <c r="H30" s="83"/>
    </row>
    <row r="31" spans="1:8" s="42" customFormat="1" ht="12.75" x14ac:dyDescent="0.2">
      <c r="A31" s="64"/>
      <c r="B31" s="55"/>
      <c r="C31" s="85"/>
      <c r="D31" s="61"/>
      <c r="E31" s="47"/>
      <c r="F31" s="48"/>
      <c r="G31" s="83"/>
      <c r="H31" s="83"/>
    </row>
    <row r="32" spans="1:8" s="42" customFormat="1" ht="15" customHeight="1" x14ac:dyDescent="0.2">
      <c r="A32" s="50"/>
      <c r="B32" s="51"/>
      <c r="C32" s="52"/>
      <c r="D32" s="53"/>
      <c r="E32" s="47"/>
      <c r="F32" s="48"/>
      <c r="G32" s="83"/>
      <c r="H32" s="83"/>
    </row>
    <row r="33" spans="1:8" s="42" customFormat="1" ht="12.75" customHeight="1" x14ac:dyDescent="0.2">
      <c r="A33" s="64" t="str">
        <f>$A$4</f>
        <v>1.</v>
      </c>
      <c r="B33" s="55">
        <f>COUNTA($A$16:A33)</f>
        <v>3</v>
      </c>
      <c r="C33" s="58" t="s">
        <v>158</v>
      </c>
      <c r="D33" s="86" t="s">
        <v>159</v>
      </c>
      <c r="G33" s="590"/>
      <c r="H33" s="591"/>
    </row>
    <row r="34" spans="1:8" s="42" customFormat="1" ht="51" x14ac:dyDescent="0.2">
      <c r="A34" s="59"/>
      <c r="B34" s="65"/>
      <c r="C34" s="60"/>
      <c r="D34" s="91" t="s">
        <v>160</v>
      </c>
      <c r="E34" s="62"/>
      <c r="F34" s="63"/>
      <c r="G34" s="83"/>
      <c r="H34" s="83"/>
    </row>
    <row r="35" spans="1:8" s="42" customFormat="1" ht="25.5" x14ac:dyDescent="0.2">
      <c r="A35" s="59"/>
      <c r="B35" s="65"/>
      <c r="C35" s="60"/>
      <c r="D35" s="82" t="s">
        <v>161</v>
      </c>
      <c r="E35" s="62" t="s">
        <v>12</v>
      </c>
      <c r="F35" s="63">
        <v>3</v>
      </c>
      <c r="G35" s="83"/>
      <c r="H35" s="83"/>
    </row>
    <row r="36" spans="1:8" s="42" customFormat="1" ht="12.75" x14ac:dyDescent="0.2">
      <c r="A36" s="59"/>
      <c r="B36" s="65"/>
      <c r="C36" s="60"/>
      <c r="D36" s="61" t="s">
        <v>162</v>
      </c>
      <c r="E36" s="62" t="s">
        <v>12</v>
      </c>
      <c r="F36" s="63">
        <v>1</v>
      </c>
      <c r="G36" s="83"/>
      <c r="H36" s="83"/>
    </row>
    <row r="37" spans="1:8" s="42" customFormat="1" ht="38.25" x14ac:dyDescent="0.2">
      <c r="A37" s="59"/>
      <c r="B37" s="65"/>
      <c r="C37" s="60"/>
      <c r="D37" s="61" t="s">
        <v>73</v>
      </c>
      <c r="E37" s="62" t="s">
        <v>12</v>
      </c>
      <c r="F37" s="63">
        <v>7</v>
      </c>
      <c r="G37" s="83"/>
      <c r="H37" s="83"/>
    </row>
    <row r="38" spans="1:8" s="42" customFormat="1" ht="38.25" x14ac:dyDescent="0.2">
      <c r="A38" s="59"/>
      <c r="B38" s="65"/>
      <c r="C38" s="60"/>
      <c r="D38" s="61" t="s">
        <v>74</v>
      </c>
      <c r="E38" s="62" t="s">
        <v>12</v>
      </c>
      <c r="F38" s="63">
        <v>13</v>
      </c>
      <c r="G38" s="83"/>
      <c r="H38" s="83"/>
    </row>
    <row r="39" spans="1:8" s="42" customFormat="1" ht="27" customHeight="1" x14ac:dyDescent="0.2">
      <c r="A39" s="59"/>
      <c r="B39" s="65"/>
      <c r="C39" s="60"/>
      <c r="D39" s="61" t="s">
        <v>75</v>
      </c>
      <c r="E39" s="62" t="s">
        <v>12</v>
      </c>
      <c r="F39" s="63">
        <v>4</v>
      </c>
      <c r="G39" s="83"/>
      <c r="H39" s="83"/>
    </row>
    <row r="40" spans="1:8" s="42" customFormat="1" ht="25.5" customHeight="1" x14ac:dyDescent="0.2">
      <c r="A40" s="59"/>
      <c r="B40" s="65"/>
      <c r="C40" s="60"/>
      <c r="D40" s="61" t="s">
        <v>76</v>
      </c>
      <c r="E40" s="62" t="s">
        <v>12</v>
      </c>
      <c r="F40" s="63">
        <v>1</v>
      </c>
      <c r="G40" s="83"/>
      <c r="H40" s="83"/>
    </row>
    <row r="41" spans="1:8" s="42" customFormat="1" ht="12.75" x14ac:dyDescent="0.2">
      <c r="A41" s="59"/>
      <c r="B41" s="65"/>
      <c r="C41" s="60"/>
      <c r="D41" s="61" t="s">
        <v>77</v>
      </c>
      <c r="E41" s="62" t="s">
        <v>12</v>
      </c>
      <c r="F41" s="63">
        <v>2</v>
      </c>
      <c r="G41" s="83"/>
      <c r="H41" s="83"/>
    </row>
    <row r="42" spans="1:8" s="42" customFormat="1" ht="12.75" x14ac:dyDescent="0.2">
      <c r="A42" s="59"/>
      <c r="B42" s="65"/>
      <c r="C42" s="60"/>
      <c r="D42" s="61" t="s">
        <v>78</v>
      </c>
      <c r="E42" s="62" t="s">
        <v>12</v>
      </c>
      <c r="F42" s="63">
        <v>1</v>
      </c>
      <c r="G42" s="83"/>
      <c r="H42" s="83"/>
    </row>
    <row r="43" spans="1:8" s="42" customFormat="1" ht="12.75" x14ac:dyDescent="0.2">
      <c r="A43" s="59"/>
      <c r="B43" s="65"/>
      <c r="C43" s="60"/>
      <c r="D43" s="61" t="s">
        <v>79</v>
      </c>
      <c r="E43" s="62" t="s">
        <v>57</v>
      </c>
      <c r="F43" s="63">
        <v>1</v>
      </c>
      <c r="G43" s="83"/>
      <c r="H43" s="83"/>
    </row>
    <row r="44" spans="1:8" s="42" customFormat="1" ht="27" customHeight="1" x14ac:dyDescent="0.2">
      <c r="A44" s="59"/>
      <c r="B44" s="65"/>
      <c r="C44" s="60"/>
      <c r="D44" s="61" t="s">
        <v>80</v>
      </c>
      <c r="E44" s="62"/>
      <c r="F44" s="63"/>
      <c r="G44" s="83"/>
      <c r="H44" s="83"/>
    </row>
    <row r="45" spans="1:8" s="42" customFormat="1" ht="12.75" customHeight="1" x14ac:dyDescent="0.2">
      <c r="A45" s="59"/>
      <c r="B45" s="65"/>
      <c r="C45" s="60"/>
      <c r="D45" s="118" t="str">
        <f>D33</f>
        <v>Razdjelni ormar općine</v>
      </c>
      <c r="E45" s="88" t="s">
        <v>57</v>
      </c>
      <c r="F45" s="89">
        <v>1</v>
      </c>
      <c r="G45" s="84"/>
      <c r="H45" s="83">
        <f>F45*G45</f>
        <v>0</v>
      </c>
    </row>
    <row r="46" spans="1:8" s="42" customFormat="1" ht="12.75" customHeight="1" x14ac:dyDescent="0.2">
      <c r="A46" s="38"/>
      <c r="B46" s="37"/>
      <c r="C46" s="37"/>
      <c r="D46" s="38"/>
      <c r="E46" s="39"/>
      <c r="F46" s="40"/>
      <c r="G46" s="592"/>
      <c r="H46" s="593"/>
    </row>
    <row r="47" spans="1:8" s="42" customFormat="1" ht="15.75" x14ac:dyDescent="0.25">
      <c r="A47" s="38"/>
      <c r="B47" s="37"/>
      <c r="C47" s="37"/>
      <c r="D47" s="46" t="s">
        <v>71</v>
      </c>
      <c r="E47" s="39"/>
      <c r="F47" s="40"/>
      <c r="G47" s="592"/>
      <c r="H47" s="593"/>
    </row>
    <row r="48" spans="1:8" s="42" customFormat="1" ht="25.5" x14ac:dyDescent="0.2">
      <c r="A48" s="38"/>
      <c r="B48" s="37"/>
      <c r="C48" s="37"/>
      <c r="D48" s="92" t="s">
        <v>81</v>
      </c>
      <c r="E48" s="39"/>
      <c r="F48" s="40"/>
      <c r="G48" s="592"/>
      <c r="H48" s="593"/>
    </row>
    <row r="49" spans="1:8" ht="12.75" customHeight="1" thickBot="1" x14ac:dyDescent="0.25">
      <c r="G49" s="594"/>
      <c r="H49" s="594"/>
    </row>
    <row r="50" spans="1:8" ht="17.25" customHeight="1" thickBot="1" x14ac:dyDescent="0.25">
      <c r="A50" s="95" t="str">
        <f>A4</f>
        <v>1.</v>
      </c>
      <c r="B50" s="96"/>
      <c r="C50" s="97"/>
      <c r="D50" s="98" t="str">
        <f>D4</f>
        <v>Razdjelnici (O)</v>
      </c>
      <c r="E50" s="99"/>
      <c r="F50" s="100"/>
      <c r="G50" s="595"/>
      <c r="H50" s="596">
        <f>SUM(H10:H47)</f>
        <v>0</v>
      </c>
    </row>
    <row r="51" spans="1:8" x14ac:dyDescent="0.2">
      <c r="G51" s="594"/>
      <c r="H51" s="594"/>
    </row>
    <row r="52" spans="1:8" x14ac:dyDescent="0.2">
      <c r="G52" s="594"/>
      <c r="H52" s="594"/>
    </row>
    <row r="53" spans="1:8" ht="15.75" x14ac:dyDescent="0.25">
      <c r="A53" s="43" t="s">
        <v>24</v>
      </c>
      <c r="B53" s="44" t="s">
        <v>14</v>
      </c>
      <c r="C53" s="45"/>
      <c r="D53" s="46" t="s">
        <v>31</v>
      </c>
      <c r="E53" s="47" t="s">
        <v>14</v>
      </c>
      <c r="F53" s="48"/>
      <c r="G53" s="83"/>
      <c r="H53" s="83"/>
    </row>
    <row r="54" spans="1:8" ht="15.75" x14ac:dyDescent="0.25">
      <c r="A54" s="43"/>
      <c r="B54" s="44"/>
      <c r="C54" s="45"/>
      <c r="D54" s="46"/>
      <c r="E54" s="47"/>
      <c r="F54" s="48"/>
      <c r="G54" s="83"/>
      <c r="H54" s="83"/>
    </row>
    <row r="55" spans="1:8" ht="12.75" x14ac:dyDescent="0.2">
      <c r="A55" s="50"/>
      <c r="B55" s="51"/>
      <c r="C55" s="52"/>
      <c r="D55" s="80" t="s">
        <v>82</v>
      </c>
      <c r="E55" s="47"/>
      <c r="F55" s="48"/>
      <c r="G55" s="83"/>
      <c r="H55" s="83"/>
    </row>
    <row r="56" spans="1:8" ht="12.75" x14ac:dyDescent="0.2">
      <c r="A56" s="50"/>
      <c r="B56" s="51"/>
      <c r="C56" s="52"/>
      <c r="D56" s="53"/>
      <c r="E56" s="47"/>
      <c r="F56" s="48"/>
      <c r="G56" s="83"/>
      <c r="H56" s="83"/>
    </row>
    <row r="57" spans="1:8" ht="12.75" x14ac:dyDescent="0.2">
      <c r="A57" s="64" t="str">
        <f>A53</f>
        <v>2.</v>
      </c>
      <c r="B57" s="55">
        <f>COUNTA($A$57:A57)</f>
        <v>1</v>
      </c>
      <c r="C57" s="58"/>
      <c r="D57" s="57" t="s">
        <v>83</v>
      </c>
      <c r="E57" s="62" t="s">
        <v>84</v>
      </c>
      <c r="F57" s="63">
        <v>20</v>
      </c>
      <c r="G57" s="84"/>
      <c r="H57" s="83">
        <f>F57*G57</f>
        <v>0</v>
      </c>
    </row>
    <row r="58" spans="1:8" ht="12.75" x14ac:dyDescent="0.2">
      <c r="A58" s="64"/>
      <c r="B58" s="55"/>
      <c r="C58" s="58"/>
      <c r="D58" s="57"/>
      <c r="E58" s="62"/>
      <c r="F58" s="63"/>
      <c r="G58" s="83"/>
      <c r="H58" s="83"/>
    </row>
    <row r="59" spans="1:8" ht="12.75" x14ac:dyDescent="0.2">
      <c r="A59" s="64" t="str">
        <f>A57</f>
        <v>2.</v>
      </c>
      <c r="B59" s="55">
        <f>COUNTA($A$57:A59)</f>
        <v>2</v>
      </c>
      <c r="C59" s="58"/>
      <c r="D59" s="57" t="s">
        <v>85</v>
      </c>
      <c r="E59" s="62" t="s">
        <v>84</v>
      </c>
      <c r="F59" s="63">
        <v>270</v>
      </c>
      <c r="G59" s="84"/>
      <c r="H59" s="83">
        <f>F59*G59</f>
        <v>0</v>
      </c>
    </row>
    <row r="60" spans="1:8" ht="12.75" x14ac:dyDescent="0.2">
      <c r="A60" s="64"/>
      <c r="B60" s="55"/>
      <c r="C60" s="58"/>
      <c r="D60" s="57"/>
      <c r="E60" s="62"/>
      <c r="F60" s="63"/>
      <c r="G60" s="83"/>
      <c r="H60" s="83"/>
    </row>
    <row r="61" spans="1:8" ht="12.75" x14ac:dyDescent="0.2">
      <c r="A61" s="64" t="str">
        <f>A59</f>
        <v>2.</v>
      </c>
      <c r="B61" s="55">
        <f>COUNTA($A$57:A61)</f>
        <v>3</v>
      </c>
      <c r="C61" s="58"/>
      <c r="D61" s="57" t="s">
        <v>86</v>
      </c>
      <c r="E61" s="62" t="s">
        <v>84</v>
      </c>
      <c r="F61" s="63">
        <v>160</v>
      </c>
      <c r="G61" s="84"/>
      <c r="H61" s="83">
        <f>F61*G61</f>
        <v>0</v>
      </c>
    </row>
    <row r="62" spans="1:8" ht="12.75" x14ac:dyDescent="0.2">
      <c r="A62" s="64"/>
      <c r="B62" s="55"/>
      <c r="C62" s="58"/>
      <c r="D62" s="57"/>
      <c r="E62" s="62"/>
      <c r="F62" s="63"/>
      <c r="G62" s="83"/>
      <c r="H62" s="83"/>
    </row>
    <row r="63" spans="1:8" ht="12.75" x14ac:dyDescent="0.2">
      <c r="A63" s="64" t="str">
        <f>A61</f>
        <v>2.</v>
      </c>
      <c r="B63" s="55">
        <f>COUNTA($A$57:A63)</f>
        <v>4</v>
      </c>
      <c r="C63" s="58"/>
      <c r="D63" s="101" t="s">
        <v>87</v>
      </c>
      <c r="E63" s="62" t="s">
        <v>84</v>
      </c>
      <c r="F63" s="63">
        <v>35</v>
      </c>
      <c r="G63" s="84"/>
      <c r="H63" s="83">
        <f>F63*G63</f>
        <v>0</v>
      </c>
    </row>
    <row r="64" spans="1:8" ht="12.75" x14ac:dyDescent="0.2">
      <c r="A64" s="64"/>
      <c r="B64" s="55"/>
      <c r="C64" s="58"/>
      <c r="D64" s="57"/>
      <c r="E64" s="62"/>
      <c r="F64" s="63"/>
      <c r="G64" s="83"/>
      <c r="H64" s="83"/>
    </row>
    <row r="65" spans="1:8" ht="12.75" x14ac:dyDescent="0.2">
      <c r="A65" s="64" t="str">
        <f>A63</f>
        <v>2.</v>
      </c>
      <c r="B65" s="55">
        <f>COUNTA($A$57:A65)</f>
        <v>5</v>
      </c>
      <c r="C65" s="58"/>
      <c r="D65" s="101" t="s">
        <v>88</v>
      </c>
      <c r="E65" s="62" t="s">
        <v>84</v>
      </c>
      <c r="F65" s="63">
        <v>15</v>
      </c>
      <c r="G65" s="84"/>
      <c r="H65" s="83">
        <f>F65*G65</f>
        <v>0</v>
      </c>
    </row>
    <row r="66" spans="1:8" ht="12.75" x14ac:dyDescent="0.2">
      <c r="A66" s="64"/>
      <c r="B66" s="55"/>
      <c r="C66" s="58"/>
      <c r="D66" s="57"/>
      <c r="E66" s="62"/>
      <c r="F66" s="63"/>
      <c r="G66" s="83"/>
      <c r="H66" s="83"/>
    </row>
    <row r="67" spans="1:8" ht="12.75" x14ac:dyDescent="0.2">
      <c r="A67" s="64" t="str">
        <f>A65</f>
        <v>2.</v>
      </c>
      <c r="B67" s="55">
        <f>COUNTA($A$57:A67)</f>
        <v>6</v>
      </c>
      <c r="C67" s="58"/>
      <c r="D67" s="57" t="s">
        <v>89</v>
      </c>
      <c r="E67" s="62" t="s">
        <v>57</v>
      </c>
      <c r="F67" s="63">
        <v>1</v>
      </c>
      <c r="G67" s="84"/>
      <c r="H67" s="83">
        <f>F67*G67</f>
        <v>0</v>
      </c>
    </row>
    <row r="68" spans="1:8" ht="12.75" x14ac:dyDescent="0.2">
      <c r="A68" s="64"/>
      <c r="B68" s="55"/>
      <c r="C68" s="60"/>
      <c r="D68" s="61"/>
      <c r="E68" s="62"/>
      <c r="F68" s="63"/>
      <c r="G68" s="83"/>
      <c r="H68" s="83"/>
    </row>
    <row r="69" spans="1:8" ht="25.5" x14ac:dyDescent="0.2">
      <c r="A69" s="64" t="str">
        <f>A67</f>
        <v>2.</v>
      </c>
      <c r="B69" s="55">
        <f>COUNTA($A$57:A69)</f>
        <v>7</v>
      </c>
      <c r="C69" s="58"/>
      <c r="D69" s="57" t="s">
        <v>90</v>
      </c>
      <c r="E69" s="62" t="s">
        <v>57</v>
      </c>
      <c r="F69" s="63">
        <v>1</v>
      </c>
      <c r="G69" s="84"/>
      <c r="H69" s="83">
        <f>F69*G69</f>
        <v>0</v>
      </c>
    </row>
    <row r="70" spans="1:8" ht="12.75" x14ac:dyDescent="0.2">
      <c r="A70" s="59"/>
      <c r="B70" s="55"/>
      <c r="C70" s="60"/>
      <c r="D70" s="61"/>
      <c r="E70" s="62"/>
      <c r="F70" s="63"/>
      <c r="G70" s="597"/>
      <c r="H70" s="83"/>
    </row>
    <row r="71" spans="1:8" ht="12.75" x14ac:dyDescent="0.2">
      <c r="A71" s="59"/>
      <c r="B71" s="55"/>
      <c r="C71" s="60"/>
      <c r="D71" s="61" t="s">
        <v>71</v>
      </c>
      <c r="E71" s="62"/>
      <c r="F71" s="63"/>
      <c r="G71" s="597"/>
      <c r="H71" s="83"/>
    </row>
    <row r="72" spans="1:8" ht="25.5" x14ac:dyDescent="0.2">
      <c r="A72" s="59"/>
      <c r="B72" s="55"/>
      <c r="C72" s="60"/>
      <c r="D72" s="92" t="s">
        <v>91</v>
      </c>
      <c r="E72" s="62"/>
      <c r="F72" s="63"/>
      <c r="G72" s="597"/>
      <c r="H72" s="83"/>
    </row>
    <row r="73" spans="1:8" ht="13.5" thickBot="1" x14ac:dyDescent="0.25">
      <c r="A73" s="59"/>
      <c r="B73" s="102"/>
      <c r="C73" s="103"/>
      <c r="D73" s="81"/>
      <c r="E73" s="62"/>
      <c r="F73" s="63"/>
      <c r="G73" s="597"/>
      <c r="H73" s="597"/>
    </row>
    <row r="74" spans="1:8" ht="15.75" thickBot="1" x14ac:dyDescent="0.25">
      <c r="A74" s="95" t="str">
        <f>A53</f>
        <v>2.</v>
      </c>
      <c r="B74" s="96"/>
      <c r="C74" s="97"/>
      <c r="D74" s="104" t="str">
        <f>D53</f>
        <v>Kabeli (O)</v>
      </c>
      <c r="E74" s="99"/>
      <c r="F74" s="100"/>
      <c r="G74" s="595"/>
      <c r="H74" s="596">
        <f>SUM(H54:H70)</f>
        <v>0</v>
      </c>
    </row>
    <row r="75" spans="1:8" x14ac:dyDescent="0.2">
      <c r="G75" s="594"/>
      <c r="H75" s="594"/>
    </row>
    <row r="76" spans="1:8" x14ac:dyDescent="0.2">
      <c r="G76" s="594"/>
      <c r="H76" s="594"/>
    </row>
    <row r="77" spans="1:8" ht="15.75" x14ac:dyDescent="0.25">
      <c r="A77" s="43" t="s">
        <v>25</v>
      </c>
      <c r="B77" s="44" t="s">
        <v>14</v>
      </c>
      <c r="C77" s="45"/>
      <c r="D77" s="46" t="s">
        <v>32</v>
      </c>
      <c r="E77" s="47" t="s">
        <v>14</v>
      </c>
      <c r="F77" s="48"/>
      <c r="G77" s="83"/>
      <c r="H77" s="83"/>
    </row>
    <row r="78" spans="1:8" ht="15.75" x14ac:dyDescent="0.25">
      <c r="A78" s="43"/>
      <c r="B78" s="44"/>
      <c r="C78" s="45"/>
      <c r="D78" s="46"/>
      <c r="E78" s="47"/>
      <c r="F78" s="48"/>
      <c r="G78" s="83"/>
      <c r="H78" s="83"/>
    </row>
    <row r="79" spans="1:8" ht="25.5" x14ac:dyDescent="0.2">
      <c r="A79" s="50"/>
      <c r="B79" s="55"/>
      <c r="C79" s="105"/>
      <c r="D79" s="80" t="s">
        <v>92</v>
      </c>
      <c r="E79" s="47"/>
      <c r="F79" s="48"/>
      <c r="G79" s="83"/>
      <c r="H79" s="83"/>
    </row>
    <row r="80" spans="1:8" ht="12.75" x14ac:dyDescent="0.2">
      <c r="A80" s="50"/>
      <c r="B80" s="55"/>
      <c r="C80" s="105"/>
      <c r="D80" s="80"/>
      <c r="E80" s="47"/>
      <c r="F80" s="48"/>
      <c r="G80" s="83"/>
      <c r="H80" s="83"/>
    </row>
    <row r="81" spans="1:8" ht="38.25" x14ac:dyDescent="0.2">
      <c r="A81" s="50"/>
      <c r="B81" s="55"/>
      <c r="C81" s="105"/>
      <c r="D81" s="80" t="s">
        <v>56</v>
      </c>
      <c r="E81" s="47"/>
      <c r="F81" s="48"/>
      <c r="G81" s="83"/>
      <c r="H81" s="83"/>
    </row>
    <row r="82" spans="1:8" ht="12.75" x14ac:dyDescent="0.2">
      <c r="A82" s="50"/>
      <c r="B82" s="55"/>
      <c r="C82" s="105"/>
      <c r="D82" s="53"/>
      <c r="E82" s="47"/>
      <c r="F82" s="48"/>
      <c r="G82" s="83"/>
      <c r="H82" s="83"/>
    </row>
    <row r="83" spans="1:8" ht="38.25" x14ac:dyDescent="0.2">
      <c r="A83" s="64" t="str">
        <f>$A$77</f>
        <v>3.</v>
      </c>
      <c r="B83" s="55">
        <f>COUNTA($A$83:A83)</f>
        <v>1</v>
      </c>
      <c r="C83" s="105"/>
      <c r="D83" s="57" t="s">
        <v>163</v>
      </c>
      <c r="E83" s="419" t="s">
        <v>57</v>
      </c>
      <c r="F83" s="420">
        <v>1</v>
      </c>
      <c r="G83" s="84"/>
      <c r="H83" s="83">
        <f>F83*G83</f>
        <v>0</v>
      </c>
    </row>
    <row r="84" spans="1:8" ht="12.75" x14ac:dyDescent="0.2">
      <c r="A84" s="64"/>
      <c r="B84" s="55"/>
      <c r="C84" s="105"/>
      <c r="D84" s="57"/>
      <c r="E84" s="419"/>
      <c r="F84" s="420"/>
      <c r="G84" s="83"/>
      <c r="H84" s="83"/>
    </row>
    <row r="85" spans="1:8" ht="25.5" x14ac:dyDescent="0.2">
      <c r="A85" s="64" t="str">
        <f t="shared" ref="A85:A97" si="0">$A$77</f>
        <v>3.</v>
      </c>
      <c r="B85" s="55">
        <f>COUNTA($A$83:A85)</f>
        <v>2</v>
      </c>
      <c r="C85" s="105" t="s">
        <v>164</v>
      </c>
      <c r="D85" s="57" t="s">
        <v>165</v>
      </c>
      <c r="E85" s="419" t="s">
        <v>12</v>
      </c>
      <c r="F85" s="420">
        <v>5</v>
      </c>
      <c r="G85" s="84"/>
      <c r="H85" s="83">
        <f>F85*G85</f>
        <v>0</v>
      </c>
    </row>
    <row r="86" spans="1:8" ht="12.75" x14ac:dyDescent="0.2">
      <c r="A86" s="64"/>
      <c r="B86" s="55"/>
      <c r="C86" s="105"/>
      <c r="D86" s="57"/>
      <c r="E86" s="419"/>
      <c r="F86" s="420"/>
      <c r="G86" s="83"/>
      <c r="H86" s="83"/>
    </row>
    <row r="87" spans="1:8" ht="25.5" x14ac:dyDescent="0.2">
      <c r="A87" s="64" t="str">
        <f t="shared" si="0"/>
        <v>3.</v>
      </c>
      <c r="B87" s="55">
        <f>COUNTA($A$83:A87)</f>
        <v>3</v>
      </c>
      <c r="C87" s="105" t="s">
        <v>93</v>
      </c>
      <c r="D87" s="57" t="s">
        <v>166</v>
      </c>
      <c r="E87" s="419" t="s">
        <v>12</v>
      </c>
      <c r="F87" s="420">
        <v>12</v>
      </c>
      <c r="G87" s="84"/>
      <c r="H87" s="83">
        <f>F87*G87</f>
        <v>0</v>
      </c>
    </row>
    <row r="88" spans="1:8" ht="12.75" x14ac:dyDescent="0.2">
      <c r="A88" s="64"/>
      <c r="B88" s="55"/>
      <c r="C88" s="105"/>
      <c r="D88" s="421"/>
      <c r="E88" s="119"/>
      <c r="F88" s="20"/>
      <c r="G88" s="83"/>
      <c r="H88" s="83"/>
    </row>
    <row r="89" spans="1:8" ht="76.5" x14ac:dyDescent="0.2">
      <c r="A89" s="64" t="str">
        <f t="shared" si="0"/>
        <v>3.</v>
      </c>
      <c r="B89" s="55">
        <f>COUNTA($A$83:A89)</f>
        <v>4</v>
      </c>
      <c r="C89" s="105"/>
      <c r="D89" s="422" t="s">
        <v>167</v>
      </c>
      <c r="E89" s="419" t="s">
        <v>12</v>
      </c>
      <c r="F89" s="420">
        <v>8</v>
      </c>
      <c r="G89" s="84"/>
      <c r="H89" s="83">
        <f>F89*G89</f>
        <v>0</v>
      </c>
    </row>
    <row r="90" spans="1:8" ht="12.75" x14ac:dyDescent="0.2">
      <c r="A90" s="64"/>
      <c r="B90" s="55"/>
      <c r="C90" s="105"/>
      <c r="D90" s="106"/>
      <c r="E90" s="20"/>
      <c r="F90" s="20"/>
      <c r="G90" s="83"/>
      <c r="H90" s="83"/>
    </row>
    <row r="91" spans="1:8" ht="76.5" x14ac:dyDescent="0.2">
      <c r="A91" s="64" t="str">
        <f t="shared" si="0"/>
        <v>3.</v>
      </c>
      <c r="B91" s="55">
        <f>COUNTA($A$83:A91)</f>
        <v>5</v>
      </c>
      <c r="C91" s="105"/>
      <c r="D91" s="422" t="s">
        <v>168</v>
      </c>
      <c r="E91" s="419" t="s">
        <v>12</v>
      </c>
      <c r="F91" s="420">
        <v>9</v>
      </c>
      <c r="G91" s="84"/>
      <c r="H91" s="83">
        <f>F91*G91</f>
        <v>0</v>
      </c>
    </row>
    <row r="92" spans="1:8" ht="12.75" x14ac:dyDescent="0.2">
      <c r="A92" s="64"/>
      <c r="B92" s="55"/>
      <c r="C92" s="105"/>
      <c r="D92" s="106"/>
      <c r="E92" s="20"/>
      <c r="F92" s="20"/>
      <c r="G92" s="83"/>
      <c r="H92" s="83"/>
    </row>
    <row r="93" spans="1:8" ht="89.25" x14ac:dyDescent="0.2">
      <c r="A93" s="64" t="str">
        <f t="shared" si="0"/>
        <v>3.</v>
      </c>
      <c r="B93" s="55">
        <f>COUNTA($A$83:A93)</f>
        <v>6</v>
      </c>
      <c r="C93" s="105"/>
      <c r="D93" s="422" t="s">
        <v>169</v>
      </c>
      <c r="E93" s="419" t="s">
        <v>12</v>
      </c>
      <c r="F93" s="420">
        <v>1</v>
      </c>
      <c r="G93" s="84"/>
      <c r="H93" s="83">
        <f>F93*G93</f>
        <v>0</v>
      </c>
    </row>
    <row r="94" spans="1:8" ht="12.75" x14ac:dyDescent="0.2">
      <c r="A94" s="64"/>
      <c r="B94" s="55"/>
      <c r="C94" s="105"/>
      <c r="D94" s="106"/>
      <c r="E94" s="20"/>
      <c r="F94" s="20"/>
      <c r="G94" s="83"/>
      <c r="H94" s="83"/>
    </row>
    <row r="95" spans="1:8" ht="38.25" x14ac:dyDescent="0.2">
      <c r="A95" s="64" t="str">
        <f t="shared" si="0"/>
        <v>3.</v>
      </c>
      <c r="B95" s="55">
        <f>COUNTA($A$83:A95)</f>
        <v>7</v>
      </c>
      <c r="C95" s="105"/>
      <c r="D95" s="423" t="s">
        <v>170</v>
      </c>
      <c r="E95" s="419" t="s">
        <v>12</v>
      </c>
      <c r="F95" s="420">
        <v>6</v>
      </c>
      <c r="G95" s="84"/>
      <c r="H95" s="83">
        <f>F95*G95</f>
        <v>0</v>
      </c>
    </row>
    <row r="96" spans="1:8" ht="12.75" x14ac:dyDescent="0.2">
      <c r="A96" s="64"/>
      <c r="B96" s="55"/>
      <c r="C96" s="105"/>
      <c r="D96" s="106"/>
      <c r="E96" s="20"/>
      <c r="F96" s="20"/>
      <c r="G96" s="83"/>
      <c r="H96" s="83"/>
    </row>
    <row r="97" spans="1:8" ht="38.25" x14ac:dyDescent="0.2">
      <c r="A97" s="64" t="str">
        <f t="shared" si="0"/>
        <v>3.</v>
      </c>
      <c r="B97" s="55">
        <f>COUNTA($A$83:A97)</f>
        <v>8</v>
      </c>
      <c r="C97" s="105"/>
      <c r="D97" s="423" t="s">
        <v>171</v>
      </c>
      <c r="E97" s="419" t="s">
        <v>12</v>
      </c>
      <c r="F97" s="420">
        <v>3</v>
      </c>
      <c r="G97" s="84"/>
      <c r="H97" s="83">
        <f>F97*G97</f>
        <v>0</v>
      </c>
    </row>
    <row r="98" spans="1:8" ht="12.75" x14ac:dyDescent="0.2">
      <c r="A98" s="50"/>
      <c r="B98" s="55"/>
      <c r="C98" s="105"/>
      <c r="D98" s="106"/>
      <c r="E98" s="20"/>
      <c r="F98" s="20"/>
      <c r="G98" s="83"/>
      <c r="H98" s="83"/>
    </row>
    <row r="99" spans="1:8" ht="12.75" x14ac:dyDescent="0.2">
      <c r="A99" s="50"/>
      <c r="B99" s="55"/>
      <c r="C99" s="105"/>
      <c r="D99" s="106"/>
      <c r="E99" s="20"/>
      <c r="F99" s="20"/>
      <c r="G99" s="83"/>
      <c r="H99" s="83"/>
    </row>
    <row r="100" spans="1:8" ht="13.5" thickBot="1" x14ac:dyDescent="0.25">
      <c r="A100" s="59"/>
      <c r="B100" s="424"/>
      <c r="C100" s="425"/>
      <c r="D100" s="426"/>
      <c r="E100" s="419"/>
      <c r="F100" s="420"/>
      <c r="G100" s="597"/>
      <c r="H100" s="597"/>
    </row>
    <row r="101" spans="1:8" ht="15.75" thickBot="1" x14ac:dyDescent="0.25">
      <c r="A101" s="95" t="str">
        <f>A77</f>
        <v>3.</v>
      </c>
      <c r="B101" s="96"/>
      <c r="C101" s="97"/>
      <c r="D101" s="104" t="str">
        <f>D77</f>
        <v>Unutarnja i vanjska rasvjeta (O)</v>
      </c>
      <c r="E101" s="99"/>
      <c r="F101" s="427"/>
      <c r="G101" s="595"/>
      <c r="H101" s="596">
        <f>SUM(H78:H99)</f>
        <v>0</v>
      </c>
    </row>
    <row r="102" spans="1:8" x14ac:dyDescent="0.2">
      <c r="G102" s="594"/>
      <c r="H102" s="594"/>
    </row>
    <row r="103" spans="1:8" x14ac:dyDescent="0.2">
      <c r="G103" s="594"/>
      <c r="H103" s="594"/>
    </row>
    <row r="104" spans="1:8" x14ac:dyDescent="0.2">
      <c r="A104" s="38"/>
      <c r="B104" s="37"/>
      <c r="C104" s="37"/>
      <c r="D104" s="38"/>
      <c r="E104" s="39"/>
      <c r="F104" s="40"/>
      <c r="G104" s="598"/>
      <c r="H104" s="593"/>
    </row>
    <row r="105" spans="1:8" ht="15.75" x14ac:dyDescent="0.25">
      <c r="A105" s="43" t="s">
        <v>26</v>
      </c>
      <c r="B105" s="44" t="s">
        <v>14</v>
      </c>
      <c r="C105" s="45"/>
      <c r="D105" s="430" t="s">
        <v>33</v>
      </c>
      <c r="E105" s="47" t="s">
        <v>14</v>
      </c>
      <c r="F105" s="48"/>
      <c r="G105" s="599"/>
      <c r="H105" s="83"/>
    </row>
    <row r="106" spans="1:8" ht="15.75" x14ac:dyDescent="0.25">
      <c r="A106" s="43"/>
      <c r="B106" s="44"/>
      <c r="C106" s="45"/>
      <c r="D106" s="46"/>
      <c r="E106" s="47"/>
      <c r="F106" s="48"/>
      <c r="G106" s="599"/>
      <c r="H106" s="83"/>
    </row>
    <row r="107" spans="1:8" ht="25.5" x14ac:dyDescent="0.2">
      <c r="A107" s="50"/>
      <c r="B107" s="51"/>
      <c r="C107" s="52"/>
      <c r="D107" s="107" t="s">
        <v>94</v>
      </c>
      <c r="E107" s="47"/>
      <c r="F107" s="48"/>
      <c r="G107" s="599"/>
      <c r="H107" s="83"/>
    </row>
    <row r="108" spans="1:8" ht="12.75" x14ac:dyDescent="0.2">
      <c r="A108" s="50"/>
      <c r="B108" s="51"/>
      <c r="C108" s="52"/>
      <c r="D108" s="53"/>
      <c r="E108" s="47"/>
      <c r="F108" s="48"/>
      <c r="G108" s="599"/>
      <c r="H108" s="83"/>
    </row>
    <row r="109" spans="1:8" ht="51" x14ac:dyDescent="0.2">
      <c r="A109" s="50"/>
      <c r="B109" s="51"/>
      <c r="C109" s="52"/>
      <c r="D109" s="80" t="s">
        <v>95</v>
      </c>
      <c r="E109" s="47"/>
      <c r="F109" s="48"/>
      <c r="G109" s="599"/>
      <c r="H109" s="83"/>
    </row>
    <row r="110" spans="1:8" ht="12.75" x14ac:dyDescent="0.2">
      <c r="A110" s="64"/>
      <c r="B110" s="55"/>
      <c r="C110" s="60"/>
      <c r="D110" s="116"/>
      <c r="E110" s="428"/>
      <c r="F110" s="428"/>
      <c r="G110" s="109"/>
      <c r="H110" s="591"/>
    </row>
    <row r="111" spans="1:8" ht="51" x14ac:dyDescent="0.2">
      <c r="A111" s="64" t="str">
        <f>$A$105</f>
        <v>4.</v>
      </c>
      <c r="B111" s="55">
        <f>COUNTA($A$111:A111)</f>
        <v>1</v>
      </c>
      <c r="C111" s="58"/>
      <c r="D111" s="57" t="s">
        <v>172</v>
      </c>
      <c r="E111" s="419" t="s">
        <v>57</v>
      </c>
      <c r="F111" s="420">
        <v>1</v>
      </c>
      <c r="G111" s="108"/>
      <c r="H111" s="83">
        <f>F111*G111</f>
        <v>0</v>
      </c>
    </row>
    <row r="112" spans="1:8" ht="12.75" x14ac:dyDescent="0.2">
      <c r="A112" s="64"/>
      <c r="B112" s="55"/>
      <c r="C112" s="60"/>
      <c r="D112" s="116"/>
      <c r="E112" s="428"/>
      <c r="F112" s="428"/>
      <c r="G112" s="109"/>
      <c r="H112" s="83">
        <f>F112*G112</f>
        <v>0</v>
      </c>
    </row>
    <row r="113" spans="1:8" ht="12.75" x14ac:dyDescent="0.2">
      <c r="A113" s="64" t="str">
        <f>$A$105</f>
        <v>4.</v>
      </c>
      <c r="B113" s="55">
        <f>COUNTA($A$111:A113)</f>
        <v>2</v>
      </c>
      <c r="C113" s="58"/>
      <c r="D113" s="57" t="s">
        <v>96</v>
      </c>
      <c r="E113" s="419"/>
      <c r="F113" s="420"/>
      <c r="G113" s="109"/>
      <c r="H113" s="83"/>
    </row>
    <row r="114" spans="1:8" ht="12.75" x14ac:dyDescent="0.2">
      <c r="A114" s="64"/>
      <c r="B114" s="55"/>
      <c r="C114" s="60"/>
      <c r="D114" s="116" t="s">
        <v>97</v>
      </c>
      <c r="E114" s="428" t="s">
        <v>12</v>
      </c>
      <c r="F114" s="429">
        <v>1</v>
      </c>
      <c r="G114" s="109"/>
      <c r="H114" s="591"/>
    </row>
    <row r="115" spans="1:8" ht="12.75" x14ac:dyDescent="0.2">
      <c r="A115" s="64"/>
      <c r="B115" s="55"/>
      <c r="C115" s="60"/>
      <c r="D115" s="116" t="s">
        <v>98</v>
      </c>
      <c r="E115" s="428" t="s">
        <v>12</v>
      </c>
      <c r="F115" s="429">
        <v>1</v>
      </c>
      <c r="G115" s="109"/>
      <c r="H115" s="591"/>
    </row>
    <row r="116" spans="1:8" ht="12.75" x14ac:dyDescent="0.2">
      <c r="A116" s="64"/>
      <c r="B116" s="55"/>
      <c r="C116" s="60"/>
      <c r="D116" s="116" t="s">
        <v>99</v>
      </c>
      <c r="E116" s="428" t="s">
        <v>12</v>
      </c>
      <c r="F116" s="429">
        <v>1</v>
      </c>
      <c r="G116" s="109"/>
      <c r="H116" s="591"/>
    </row>
    <row r="117" spans="1:8" ht="12.75" x14ac:dyDescent="0.2">
      <c r="A117" s="64"/>
      <c r="B117" s="55"/>
      <c r="C117" s="60"/>
      <c r="D117" s="116" t="s">
        <v>100</v>
      </c>
      <c r="E117" s="428" t="s">
        <v>12</v>
      </c>
      <c r="F117" s="429">
        <v>1</v>
      </c>
      <c r="G117" s="109"/>
      <c r="H117" s="591"/>
    </row>
    <row r="118" spans="1:8" ht="12.75" x14ac:dyDescent="0.2">
      <c r="A118" s="64"/>
      <c r="B118" s="55"/>
      <c r="C118" s="60"/>
      <c r="D118" s="116" t="s">
        <v>173</v>
      </c>
      <c r="E118" s="419" t="s">
        <v>57</v>
      </c>
      <c r="F118" s="420">
        <v>2</v>
      </c>
      <c r="G118" s="108"/>
      <c r="H118" s="83">
        <f>F118*G118</f>
        <v>0</v>
      </c>
    </row>
    <row r="119" spans="1:8" ht="12.75" x14ac:dyDescent="0.2">
      <c r="A119" s="64"/>
      <c r="B119" s="55"/>
      <c r="C119" s="60"/>
      <c r="D119" s="116"/>
      <c r="E119" s="428"/>
      <c r="F119" s="428"/>
      <c r="G119" s="109"/>
      <c r="H119" s="83"/>
    </row>
    <row r="120" spans="1:8" ht="12.75" x14ac:dyDescent="0.2">
      <c r="A120" s="64" t="str">
        <f>$A$105</f>
        <v>4.</v>
      </c>
      <c r="B120" s="55">
        <f>COUNTA($A$111:A120)</f>
        <v>3</v>
      </c>
      <c r="C120" s="58"/>
      <c r="D120" s="57" t="s">
        <v>174</v>
      </c>
      <c r="E120" s="419"/>
      <c r="F120" s="420"/>
      <c r="G120" s="109"/>
      <c r="H120" s="83"/>
    </row>
    <row r="121" spans="1:8" ht="12.75" x14ac:dyDescent="0.2">
      <c r="A121" s="64"/>
      <c r="B121" s="55"/>
      <c r="C121" s="60"/>
      <c r="D121" s="116" t="s">
        <v>97</v>
      </c>
      <c r="E121" s="428" t="s">
        <v>12</v>
      </c>
      <c r="F121" s="429">
        <v>1</v>
      </c>
      <c r="G121" s="109"/>
      <c r="H121" s="591"/>
    </row>
    <row r="122" spans="1:8" ht="12.75" x14ac:dyDescent="0.2">
      <c r="A122" s="64"/>
      <c r="B122" s="55"/>
      <c r="C122" s="60"/>
      <c r="D122" s="116" t="s">
        <v>98</v>
      </c>
      <c r="E122" s="428" t="s">
        <v>12</v>
      </c>
      <c r="F122" s="429">
        <v>1</v>
      </c>
      <c r="G122" s="109"/>
      <c r="H122" s="591"/>
    </row>
    <row r="123" spans="1:8" ht="12.75" x14ac:dyDescent="0.2">
      <c r="A123" s="64"/>
      <c r="B123" s="55"/>
      <c r="C123" s="60"/>
      <c r="D123" s="116" t="s">
        <v>175</v>
      </c>
      <c r="E123" s="428" t="s">
        <v>12</v>
      </c>
      <c r="F123" s="429">
        <v>1</v>
      </c>
      <c r="G123" s="109"/>
      <c r="H123" s="591"/>
    </row>
    <row r="124" spans="1:8" ht="12.75" x14ac:dyDescent="0.2">
      <c r="A124" s="64"/>
      <c r="B124" s="55"/>
      <c r="C124" s="60"/>
      <c r="D124" s="116" t="s">
        <v>100</v>
      </c>
      <c r="E124" s="428" t="s">
        <v>12</v>
      </c>
      <c r="F124" s="429">
        <v>1</v>
      </c>
      <c r="G124" s="109"/>
      <c r="H124" s="591"/>
    </row>
    <row r="125" spans="1:8" ht="12.75" x14ac:dyDescent="0.2">
      <c r="A125" s="64"/>
      <c r="B125" s="55"/>
      <c r="C125" s="60"/>
      <c r="D125" s="116" t="s">
        <v>176</v>
      </c>
      <c r="E125" s="419" t="s">
        <v>57</v>
      </c>
      <c r="F125" s="420">
        <v>3</v>
      </c>
      <c r="G125" s="108"/>
      <c r="H125" s="83">
        <f>F125*G125</f>
        <v>0</v>
      </c>
    </row>
    <row r="126" spans="1:8" ht="12.75" x14ac:dyDescent="0.2">
      <c r="A126" s="64"/>
      <c r="B126" s="55"/>
      <c r="C126" s="60"/>
      <c r="D126" s="116"/>
      <c r="E126" s="428"/>
      <c r="F126" s="428"/>
      <c r="G126" s="109"/>
      <c r="H126" s="83"/>
    </row>
    <row r="127" spans="1:8" ht="12.75" x14ac:dyDescent="0.2">
      <c r="A127" s="64" t="str">
        <f>$A$105</f>
        <v>4.</v>
      </c>
      <c r="B127" s="55">
        <f>COUNTA($A$111:A127)</f>
        <v>4</v>
      </c>
      <c r="C127" s="58"/>
      <c r="D127" s="57" t="s">
        <v>101</v>
      </c>
      <c r="E127" s="419"/>
      <c r="F127" s="420"/>
      <c r="G127" s="109"/>
      <c r="H127" s="83">
        <f>F127*G127</f>
        <v>0</v>
      </c>
    </row>
    <row r="128" spans="1:8" ht="12.75" x14ac:dyDescent="0.2">
      <c r="A128" s="64"/>
      <c r="B128" s="55"/>
      <c r="C128" s="60"/>
      <c r="D128" s="116" t="s">
        <v>97</v>
      </c>
      <c r="E128" s="428" t="s">
        <v>12</v>
      </c>
      <c r="F128" s="429">
        <v>1</v>
      </c>
      <c r="G128" s="109"/>
      <c r="H128" s="83"/>
    </row>
    <row r="129" spans="1:8" ht="12.75" x14ac:dyDescent="0.2">
      <c r="A129" s="64"/>
      <c r="B129" s="55"/>
      <c r="C129" s="60"/>
      <c r="D129" s="116" t="s">
        <v>98</v>
      </c>
      <c r="E129" s="428" t="s">
        <v>12</v>
      </c>
      <c r="F129" s="429">
        <v>1</v>
      </c>
      <c r="G129" s="109"/>
      <c r="H129" s="83"/>
    </row>
    <row r="130" spans="1:8" ht="12.75" x14ac:dyDescent="0.2">
      <c r="A130" s="64"/>
      <c r="B130" s="55"/>
      <c r="C130" s="60"/>
      <c r="D130" s="116" t="s">
        <v>177</v>
      </c>
      <c r="E130" s="428" t="s">
        <v>12</v>
      </c>
      <c r="F130" s="429">
        <v>2</v>
      </c>
      <c r="G130" s="109"/>
      <c r="H130" s="83"/>
    </row>
    <row r="131" spans="1:8" ht="12.75" x14ac:dyDescent="0.2">
      <c r="A131" s="64"/>
      <c r="B131" s="55"/>
      <c r="C131" s="60"/>
      <c r="D131" s="116" t="s">
        <v>100</v>
      </c>
      <c r="E131" s="428" t="s">
        <v>12</v>
      </c>
      <c r="F131" s="429">
        <v>1</v>
      </c>
      <c r="G131" s="109"/>
      <c r="H131" s="83"/>
    </row>
    <row r="132" spans="1:8" ht="12.75" x14ac:dyDescent="0.2">
      <c r="A132" s="64"/>
      <c r="B132" s="55"/>
      <c r="C132" s="60"/>
      <c r="D132" s="116" t="s">
        <v>178</v>
      </c>
      <c r="E132" s="419" t="s">
        <v>57</v>
      </c>
      <c r="F132" s="420">
        <v>3</v>
      </c>
      <c r="G132" s="108"/>
      <c r="H132" s="83">
        <f>F132*G132</f>
        <v>0</v>
      </c>
    </row>
    <row r="133" spans="1:8" ht="12.75" x14ac:dyDescent="0.2">
      <c r="A133" s="64"/>
      <c r="B133" s="55"/>
      <c r="C133" s="60"/>
      <c r="D133" s="116"/>
      <c r="E133" s="428"/>
      <c r="F133" s="428"/>
      <c r="G133" s="109"/>
      <c r="H133" s="83"/>
    </row>
    <row r="134" spans="1:8" ht="12.75" x14ac:dyDescent="0.2">
      <c r="A134" s="64" t="str">
        <f>$A$105</f>
        <v>4.</v>
      </c>
      <c r="B134" s="55">
        <f>COUNTA($A$111:A134)</f>
        <v>5</v>
      </c>
      <c r="C134" s="58"/>
      <c r="D134" s="57" t="s">
        <v>101</v>
      </c>
      <c r="E134" s="419"/>
      <c r="F134" s="420"/>
      <c r="G134" s="109"/>
      <c r="H134" s="83">
        <f>F134*G134</f>
        <v>0</v>
      </c>
    </row>
    <row r="135" spans="1:8" ht="12.75" x14ac:dyDescent="0.2">
      <c r="A135" s="64"/>
      <c r="B135" s="55"/>
      <c r="C135" s="60"/>
      <c r="D135" s="116" t="s">
        <v>97</v>
      </c>
      <c r="E135" s="428" t="s">
        <v>12</v>
      </c>
      <c r="F135" s="429">
        <v>1</v>
      </c>
      <c r="G135" s="109"/>
      <c r="H135" s="83"/>
    </row>
    <row r="136" spans="1:8" ht="12.75" x14ac:dyDescent="0.2">
      <c r="A136" s="64"/>
      <c r="B136" s="55"/>
      <c r="C136" s="60"/>
      <c r="D136" s="116" t="s">
        <v>98</v>
      </c>
      <c r="E136" s="428" t="s">
        <v>12</v>
      </c>
      <c r="F136" s="429">
        <v>1</v>
      </c>
      <c r="G136" s="109"/>
      <c r="H136" s="83"/>
    </row>
    <row r="137" spans="1:8" ht="12.75" x14ac:dyDescent="0.2">
      <c r="A137" s="64"/>
      <c r="B137" s="55"/>
      <c r="C137" s="60"/>
      <c r="D137" s="116" t="s">
        <v>102</v>
      </c>
      <c r="E137" s="428" t="s">
        <v>12</v>
      </c>
      <c r="F137" s="429">
        <v>2</v>
      </c>
      <c r="G137" s="109"/>
      <c r="H137" s="83"/>
    </row>
    <row r="138" spans="1:8" ht="12.75" x14ac:dyDescent="0.2">
      <c r="A138" s="64"/>
      <c r="B138" s="55"/>
      <c r="C138" s="60"/>
      <c r="D138" s="116" t="s">
        <v>100</v>
      </c>
      <c r="E138" s="428" t="s">
        <v>12</v>
      </c>
      <c r="F138" s="429">
        <v>1</v>
      </c>
      <c r="G138" s="109"/>
      <c r="H138" s="83"/>
    </row>
    <row r="139" spans="1:8" ht="12.75" x14ac:dyDescent="0.2">
      <c r="A139" s="64"/>
      <c r="B139" s="55"/>
      <c r="C139" s="60"/>
      <c r="D139" s="116" t="s">
        <v>178</v>
      </c>
      <c r="E139" s="419" t="s">
        <v>57</v>
      </c>
      <c r="F139" s="420">
        <v>2</v>
      </c>
      <c r="G139" s="108"/>
      <c r="H139" s="83">
        <f>F139*G139</f>
        <v>0</v>
      </c>
    </row>
    <row r="140" spans="1:8" ht="12.75" x14ac:dyDescent="0.2">
      <c r="A140" s="64"/>
      <c r="B140" s="55"/>
      <c r="C140" s="60"/>
      <c r="D140" s="116"/>
      <c r="E140" s="419"/>
      <c r="F140" s="420"/>
      <c r="G140" s="109"/>
      <c r="H140" s="83"/>
    </row>
    <row r="141" spans="1:8" ht="12.75" x14ac:dyDescent="0.2">
      <c r="A141" s="64" t="str">
        <f>$A$105</f>
        <v>4.</v>
      </c>
      <c r="B141" s="55">
        <f>COUNTA($A$111:A141)</f>
        <v>6</v>
      </c>
      <c r="C141" s="58"/>
      <c r="D141" s="57" t="s">
        <v>101</v>
      </c>
      <c r="E141" s="419"/>
      <c r="F141" s="420"/>
      <c r="G141" s="109"/>
      <c r="H141" s="83">
        <f>F141*G141</f>
        <v>0</v>
      </c>
    </row>
    <row r="142" spans="1:8" ht="12.75" x14ac:dyDescent="0.2">
      <c r="A142" s="64"/>
      <c r="B142" s="55"/>
      <c r="C142" s="60"/>
      <c r="D142" s="116" t="s">
        <v>179</v>
      </c>
      <c r="E142" s="428" t="s">
        <v>12</v>
      </c>
      <c r="F142" s="429">
        <v>1</v>
      </c>
      <c r="G142" s="109"/>
      <c r="H142" s="83"/>
    </row>
    <row r="143" spans="1:8" ht="12.75" x14ac:dyDescent="0.2">
      <c r="A143" s="64"/>
      <c r="B143" s="55"/>
      <c r="C143" s="60"/>
      <c r="D143" s="116" t="s">
        <v>180</v>
      </c>
      <c r="E143" s="428" t="s">
        <v>12</v>
      </c>
      <c r="F143" s="429">
        <v>1</v>
      </c>
      <c r="G143" s="109"/>
      <c r="H143" s="83"/>
    </row>
    <row r="144" spans="1:8" ht="12.75" x14ac:dyDescent="0.2">
      <c r="A144" s="64"/>
      <c r="B144" s="55"/>
      <c r="C144" s="60"/>
      <c r="D144" s="116" t="s">
        <v>177</v>
      </c>
      <c r="E144" s="428" t="s">
        <v>12</v>
      </c>
      <c r="F144" s="429">
        <v>3</v>
      </c>
      <c r="G144" s="109"/>
      <c r="H144" s="83"/>
    </row>
    <row r="145" spans="1:8" ht="12.75" x14ac:dyDescent="0.2">
      <c r="A145" s="64"/>
      <c r="B145" s="55"/>
      <c r="C145" s="60"/>
      <c r="D145" s="116" t="s">
        <v>102</v>
      </c>
      <c r="E145" s="428" t="s">
        <v>12</v>
      </c>
      <c r="F145" s="429">
        <v>1</v>
      </c>
      <c r="G145" s="109"/>
      <c r="H145" s="83"/>
    </row>
    <row r="146" spans="1:8" ht="12.75" x14ac:dyDescent="0.2">
      <c r="A146" s="64"/>
      <c r="B146" s="55"/>
      <c r="C146" s="60"/>
      <c r="D146" s="116" t="s">
        <v>181</v>
      </c>
      <c r="E146" s="428" t="s">
        <v>12</v>
      </c>
      <c r="F146" s="429">
        <v>1</v>
      </c>
      <c r="G146" s="109"/>
      <c r="H146" s="83"/>
    </row>
    <row r="147" spans="1:8" ht="12.75" x14ac:dyDescent="0.2">
      <c r="A147" s="64"/>
      <c r="B147" s="55"/>
      <c r="C147" s="60"/>
      <c r="D147" s="116" t="s">
        <v>182</v>
      </c>
      <c r="E147" s="419" t="s">
        <v>57</v>
      </c>
      <c r="F147" s="420">
        <v>1</v>
      </c>
      <c r="G147" s="108"/>
      <c r="H147" s="83">
        <f>F147*G147</f>
        <v>0</v>
      </c>
    </row>
    <row r="148" spans="1:8" ht="12.75" x14ac:dyDescent="0.2">
      <c r="A148" s="64"/>
      <c r="B148" s="55"/>
      <c r="C148" s="60"/>
      <c r="D148" s="116"/>
      <c r="E148" s="419"/>
      <c r="F148" s="420"/>
      <c r="G148" s="109"/>
      <c r="H148" s="83"/>
    </row>
    <row r="149" spans="1:8" ht="12.75" x14ac:dyDescent="0.2">
      <c r="A149" s="64" t="str">
        <f>$A$105</f>
        <v>4.</v>
      </c>
      <c r="B149" s="55">
        <f>COUNTA($A$111:A149)</f>
        <v>7</v>
      </c>
      <c r="C149" s="58"/>
      <c r="D149" s="57" t="s">
        <v>103</v>
      </c>
      <c r="E149" s="419"/>
      <c r="F149" s="420"/>
      <c r="G149" s="109"/>
      <c r="H149" s="83">
        <f>F149*G149</f>
        <v>0</v>
      </c>
    </row>
    <row r="150" spans="1:8" ht="12.75" x14ac:dyDescent="0.2">
      <c r="A150" s="64"/>
      <c r="B150" s="55"/>
      <c r="C150" s="60"/>
      <c r="D150" s="116" t="s">
        <v>97</v>
      </c>
      <c r="E150" s="428" t="s">
        <v>12</v>
      </c>
      <c r="F150" s="429">
        <v>1</v>
      </c>
      <c r="G150" s="109"/>
      <c r="H150" s="83"/>
    </row>
    <row r="151" spans="1:8" ht="12.75" x14ac:dyDescent="0.2">
      <c r="A151" s="64"/>
      <c r="B151" s="55"/>
      <c r="C151" s="60"/>
      <c r="D151" s="116" t="s">
        <v>98</v>
      </c>
      <c r="E151" s="428" t="s">
        <v>12</v>
      </c>
      <c r="F151" s="429">
        <v>1</v>
      </c>
      <c r="G151" s="109"/>
      <c r="H151" s="83"/>
    </row>
    <row r="152" spans="1:8" ht="25.5" x14ac:dyDescent="0.2">
      <c r="A152" s="64"/>
      <c r="B152" s="55"/>
      <c r="C152" s="60"/>
      <c r="D152" s="116" t="s">
        <v>104</v>
      </c>
      <c r="E152" s="428" t="s">
        <v>12</v>
      </c>
      <c r="F152" s="429">
        <v>1</v>
      </c>
      <c r="G152" s="109"/>
      <c r="H152" s="83"/>
    </row>
    <row r="153" spans="1:8" ht="25.5" x14ac:dyDescent="0.2">
      <c r="A153" s="64"/>
      <c r="B153" s="55"/>
      <c r="C153" s="60"/>
      <c r="D153" s="116" t="s">
        <v>105</v>
      </c>
      <c r="E153" s="428" t="s">
        <v>12</v>
      </c>
      <c r="F153" s="429">
        <v>1</v>
      </c>
      <c r="G153" s="109"/>
      <c r="H153" s="83"/>
    </row>
    <row r="154" spans="1:8" ht="12.75" x14ac:dyDescent="0.2">
      <c r="A154" s="64"/>
      <c r="B154" s="55"/>
      <c r="C154" s="60"/>
      <c r="D154" s="116" t="s">
        <v>100</v>
      </c>
      <c r="E154" s="428" t="s">
        <v>12</v>
      </c>
      <c r="F154" s="429">
        <v>1</v>
      </c>
      <c r="G154" s="109"/>
      <c r="H154" s="83"/>
    </row>
    <row r="155" spans="1:8" ht="12.75" x14ac:dyDescent="0.2">
      <c r="A155" s="64"/>
      <c r="B155" s="55"/>
      <c r="C155" s="60"/>
      <c r="D155" s="116" t="s">
        <v>106</v>
      </c>
      <c r="E155" s="419" t="s">
        <v>57</v>
      </c>
      <c r="F155" s="420">
        <v>1</v>
      </c>
      <c r="G155" s="108"/>
      <c r="H155" s="83">
        <f>F155*G155</f>
        <v>0</v>
      </c>
    </row>
    <row r="156" spans="1:8" ht="12.75" x14ac:dyDescent="0.2">
      <c r="A156" s="64"/>
      <c r="B156" s="55"/>
      <c r="C156" s="60"/>
      <c r="D156" s="116"/>
      <c r="E156" s="419"/>
      <c r="F156" s="420"/>
      <c r="G156" s="109"/>
      <c r="H156" s="83"/>
    </row>
    <row r="157" spans="1:8" ht="25.5" x14ac:dyDescent="0.2">
      <c r="A157" s="64" t="str">
        <f>$A$105</f>
        <v>4.</v>
      </c>
      <c r="B157" s="55">
        <f>COUNTA($A$111:A157)</f>
        <v>8</v>
      </c>
      <c r="C157" s="58"/>
      <c r="D157" s="57" t="s">
        <v>107</v>
      </c>
      <c r="E157" s="419" t="s">
        <v>57</v>
      </c>
      <c r="F157" s="420">
        <v>5</v>
      </c>
      <c r="G157" s="108"/>
      <c r="H157" s="83">
        <f>F157*G157</f>
        <v>0</v>
      </c>
    </row>
    <row r="158" spans="1:8" ht="12.75" x14ac:dyDescent="0.2">
      <c r="A158" s="64"/>
      <c r="B158" s="55"/>
      <c r="C158" s="60"/>
      <c r="D158" s="116"/>
      <c r="E158" s="419"/>
      <c r="F158" s="420"/>
      <c r="G158" s="109"/>
      <c r="H158" s="83"/>
    </row>
    <row r="159" spans="1:8" ht="12.75" x14ac:dyDescent="0.2">
      <c r="A159" s="64"/>
      <c r="B159" s="55"/>
      <c r="C159" s="60"/>
      <c r="D159" s="116"/>
      <c r="E159" s="419"/>
      <c r="F159" s="420"/>
      <c r="G159" s="109"/>
      <c r="H159" s="83">
        <f t="shared" ref="H159:H168" si="1">F159*G159</f>
        <v>0</v>
      </c>
    </row>
    <row r="160" spans="1:8" ht="12.75" x14ac:dyDescent="0.2">
      <c r="A160" s="64"/>
      <c r="B160" s="55"/>
      <c r="C160" s="60"/>
      <c r="D160" s="116" t="s">
        <v>108</v>
      </c>
      <c r="E160" s="419"/>
      <c r="F160" s="420"/>
      <c r="G160" s="109"/>
      <c r="H160" s="83">
        <f t="shared" si="1"/>
        <v>0</v>
      </c>
    </row>
    <row r="161" spans="1:8" ht="12.75" x14ac:dyDescent="0.2">
      <c r="A161" s="64"/>
      <c r="B161" s="55"/>
      <c r="C161" s="60"/>
      <c r="D161" s="116"/>
      <c r="E161" s="428"/>
      <c r="F161" s="428"/>
      <c r="G161" s="109"/>
      <c r="H161" s="83">
        <f t="shared" si="1"/>
        <v>0</v>
      </c>
    </row>
    <row r="162" spans="1:8" ht="12.75" x14ac:dyDescent="0.2">
      <c r="A162" s="64" t="str">
        <f>$A$105</f>
        <v>4.</v>
      </c>
      <c r="B162" s="55">
        <f>COUNTA($A$111:A162)</f>
        <v>9</v>
      </c>
      <c r="C162" s="58"/>
      <c r="D162" s="57" t="s">
        <v>109</v>
      </c>
      <c r="E162" s="419"/>
      <c r="F162" s="420"/>
      <c r="G162" s="109"/>
      <c r="H162" s="83">
        <f t="shared" si="1"/>
        <v>0</v>
      </c>
    </row>
    <row r="163" spans="1:8" ht="12.75" x14ac:dyDescent="0.2">
      <c r="A163" s="64"/>
      <c r="B163" s="55"/>
      <c r="C163" s="60"/>
      <c r="D163" s="116" t="s">
        <v>97</v>
      </c>
      <c r="E163" s="428" t="s">
        <v>12</v>
      </c>
      <c r="F163" s="429">
        <v>1</v>
      </c>
      <c r="G163" s="109"/>
      <c r="H163" s="83"/>
    </row>
    <row r="164" spans="1:8" ht="12.75" x14ac:dyDescent="0.2">
      <c r="A164" s="64"/>
      <c r="B164" s="55"/>
      <c r="C164" s="60"/>
      <c r="D164" s="116" t="s">
        <v>98</v>
      </c>
      <c r="E164" s="428" t="s">
        <v>12</v>
      </c>
      <c r="F164" s="429">
        <v>1</v>
      </c>
      <c r="G164" s="109"/>
      <c r="H164" s="83"/>
    </row>
    <row r="165" spans="1:8" ht="12.75" x14ac:dyDescent="0.2">
      <c r="A165" s="64"/>
      <c r="B165" s="55"/>
      <c r="C165" s="60"/>
      <c r="D165" s="116" t="s">
        <v>110</v>
      </c>
      <c r="E165" s="428" t="s">
        <v>12</v>
      </c>
      <c r="F165" s="429">
        <v>1</v>
      </c>
      <c r="G165" s="109"/>
      <c r="H165" s="83"/>
    </row>
    <row r="166" spans="1:8" ht="12.75" x14ac:dyDescent="0.2">
      <c r="A166" s="64"/>
      <c r="B166" s="55"/>
      <c r="C166" s="60"/>
      <c r="D166" s="116" t="s">
        <v>100</v>
      </c>
      <c r="E166" s="428" t="s">
        <v>12</v>
      </c>
      <c r="F166" s="429">
        <v>1</v>
      </c>
      <c r="G166" s="109"/>
      <c r="H166" s="83"/>
    </row>
    <row r="167" spans="1:8" ht="12.75" x14ac:dyDescent="0.2">
      <c r="A167" s="64"/>
      <c r="B167" s="55"/>
      <c r="C167" s="60"/>
      <c r="D167" s="116" t="s">
        <v>111</v>
      </c>
      <c r="E167" s="419" t="s">
        <v>57</v>
      </c>
      <c r="F167" s="420">
        <v>14</v>
      </c>
      <c r="G167" s="108"/>
      <c r="H167" s="83">
        <f t="shared" si="1"/>
        <v>0</v>
      </c>
    </row>
    <row r="168" spans="1:8" ht="12.75" x14ac:dyDescent="0.2">
      <c r="A168" s="64"/>
      <c r="B168" s="55"/>
      <c r="C168" s="60"/>
      <c r="D168" s="116"/>
      <c r="E168" s="419"/>
      <c r="F168" s="420"/>
      <c r="G168" s="109"/>
      <c r="H168" s="83">
        <f t="shared" si="1"/>
        <v>0</v>
      </c>
    </row>
    <row r="169" spans="1:8" ht="12.75" x14ac:dyDescent="0.2">
      <c r="A169" s="64" t="str">
        <f>$A$105</f>
        <v>4.</v>
      </c>
      <c r="B169" s="55">
        <f>COUNTA($A$111:A169)</f>
        <v>10</v>
      </c>
      <c r="C169" s="58"/>
      <c r="D169" s="57" t="s">
        <v>112</v>
      </c>
      <c r="E169" s="419"/>
      <c r="F169" s="420"/>
      <c r="G169" s="109"/>
      <c r="H169" s="83">
        <f>F169*G169</f>
        <v>0</v>
      </c>
    </row>
    <row r="170" spans="1:8" ht="12.75" x14ac:dyDescent="0.2">
      <c r="A170" s="64"/>
      <c r="B170" s="55"/>
      <c r="C170" s="60"/>
      <c r="D170" s="116" t="s">
        <v>113</v>
      </c>
      <c r="E170" s="428" t="s">
        <v>12</v>
      </c>
      <c r="F170" s="429">
        <v>1</v>
      </c>
      <c r="G170" s="109"/>
      <c r="H170" s="83"/>
    </row>
    <row r="171" spans="1:8" ht="12.75" x14ac:dyDescent="0.2">
      <c r="A171" s="64"/>
      <c r="B171" s="55"/>
      <c r="C171" s="60"/>
      <c r="D171" s="116" t="s">
        <v>114</v>
      </c>
      <c r="E171" s="428" t="s">
        <v>12</v>
      </c>
      <c r="F171" s="429">
        <v>1</v>
      </c>
      <c r="G171" s="109"/>
      <c r="H171" s="83"/>
    </row>
    <row r="172" spans="1:8" ht="12.75" x14ac:dyDescent="0.2">
      <c r="A172" s="64"/>
      <c r="B172" s="55"/>
      <c r="C172" s="60"/>
      <c r="D172" s="116" t="s">
        <v>110</v>
      </c>
      <c r="E172" s="428" t="s">
        <v>12</v>
      </c>
      <c r="F172" s="429">
        <v>3</v>
      </c>
      <c r="G172" s="109"/>
      <c r="H172" s="83"/>
    </row>
    <row r="173" spans="1:8" ht="12.75" x14ac:dyDescent="0.2">
      <c r="A173" s="64"/>
      <c r="B173" s="55"/>
      <c r="C173" s="60"/>
      <c r="D173" s="116" t="s">
        <v>115</v>
      </c>
      <c r="E173" s="428" t="s">
        <v>12</v>
      </c>
      <c r="F173" s="429">
        <v>1</v>
      </c>
      <c r="G173" s="109"/>
      <c r="H173" s="83"/>
    </row>
    <row r="174" spans="1:8" ht="12.75" x14ac:dyDescent="0.2">
      <c r="A174" s="64"/>
      <c r="B174" s="55"/>
      <c r="C174" s="60"/>
      <c r="D174" s="116" t="s">
        <v>183</v>
      </c>
      <c r="E174" s="419" t="s">
        <v>57</v>
      </c>
      <c r="F174" s="420">
        <v>7</v>
      </c>
      <c r="G174" s="108"/>
      <c r="H174" s="83">
        <f>F174*G174</f>
        <v>0</v>
      </c>
    </row>
    <row r="175" spans="1:8" ht="12.75" x14ac:dyDescent="0.2">
      <c r="A175" s="64"/>
      <c r="B175" s="55"/>
      <c r="C175" s="60"/>
      <c r="D175" s="116"/>
      <c r="E175" s="419"/>
      <c r="F175" s="420"/>
      <c r="G175" s="109"/>
      <c r="H175" s="83"/>
    </row>
    <row r="176" spans="1:8" ht="12.75" x14ac:dyDescent="0.2">
      <c r="A176" s="64" t="str">
        <f>$A$105</f>
        <v>4.</v>
      </c>
      <c r="B176" s="55">
        <f>COUNTA($A$111:A176)</f>
        <v>11</v>
      </c>
      <c r="C176" s="58"/>
      <c r="D176" s="57" t="s">
        <v>112</v>
      </c>
      <c r="E176" s="419"/>
      <c r="F176" s="420"/>
      <c r="G176" s="109"/>
      <c r="H176" s="83">
        <f>F176*G176</f>
        <v>0</v>
      </c>
    </row>
    <row r="177" spans="1:8" ht="12.75" x14ac:dyDescent="0.2">
      <c r="A177" s="64"/>
      <c r="B177" s="55"/>
      <c r="C177" s="60"/>
      <c r="D177" s="116" t="s">
        <v>184</v>
      </c>
      <c r="E177" s="428" t="s">
        <v>12</v>
      </c>
      <c r="F177" s="429">
        <v>1</v>
      </c>
      <c r="G177" s="109"/>
      <c r="H177" s="83"/>
    </row>
    <row r="178" spans="1:8" ht="12.75" x14ac:dyDescent="0.2">
      <c r="A178" s="64"/>
      <c r="B178" s="55"/>
      <c r="C178" s="60"/>
      <c r="D178" s="116" t="s">
        <v>180</v>
      </c>
      <c r="E178" s="428" t="s">
        <v>12</v>
      </c>
      <c r="F178" s="429">
        <v>1</v>
      </c>
      <c r="G178" s="109"/>
      <c r="H178" s="83"/>
    </row>
    <row r="179" spans="1:8" ht="12.75" x14ac:dyDescent="0.2">
      <c r="A179" s="64"/>
      <c r="B179" s="55"/>
      <c r="C179" s="60"/>
      <c r="D179" s="116" t="s">
        <v>110</v>
      </c>
      <c r="E179" s="428" t="s">
        <v>12</v>
      </c>
      <c r="F179" s="429">
        <v>1</v>
      </c>
      <c r="G179" s="109"/>
      <c r="H179" s="83"/>
    </row>
    <row r="180" spans="1:8" ht="12.75" x14ac:dyDescent="0.2">
      <c r="A180" s="64"/>
      <c r="B180" s="55"/>
      <c r="C180" s="60"/>
      <c r="D180" s="116" t="s">
        <v>185</v>
      </c>
      <c r="E180" s="428" t="s">
        <v>12</v>
      </c>
      <c r="F180" s="429">
        <v>2</v>
      </c>
      <c r="G180" s="109"/>
      <c r="H180" s="83"/>
    </row>
    <row r="181" spans="1:8" ht="12.75" x14ac:dyDescent="0.2">
      <c r="A181" s="64"/>
      <c r="B181" s="55"/>
      <c r="C181" s="60"/>
      <c r="D181" s="116" t="s">
        <v>186</v>
      </c>
      <c r="E181" s="428" t="s">
        <v>12</v>
      </c>
      <c r="F181" s="429">
        <v>1</v>
      </c>
      <c r="G181" s="109"/>
      <c r="H181" s="83"/>
    </row>
    <row r="182" spans="1:8" ht="12.75" x14ac:dyDescent="0.2">
      <c r="A182" s="64"/>
      <c r="B182" s="55"/>
      <c r="C182" s="60"/>
      <c r="D182" s="116" t="s">
        <v>183</v>
      </c>
      <c r="E182" s="419" t="s">
        <v>57</v>
      </c>
      <c r="F182" s="420">
        <v>7</v>
      </c>
      <c r="G182" s="108"/>
      <c r="H182" s="83">
        <f>F182*G182</f>
        <v>0</v>
      </c>
    </row>
    <row r="183" spans="1:8" ht="12.75" x14ac:dyDescent="0.2">
      <c r="A183" s="64"/>
      <c r="B183" s="55"/>
      <c r="C183" s="60"/>
      <c r="D183" s="116"/>
      <c r="E183" s="419"/>
      <c r="F183" s="420"/>
      <c r="G183" s="109"/>
      <c r="H183" s="83"/>
    </row>
    <row r="184" spans="1:8" ht="12.75" x14ac:dyDescent="0.2">
      <c r="A184" s="64" t="str">
        <f>$A$105</f>
        <v>4.</v>
      </c>
      <c r="B184" s="55">
        <f>COUNTA($A$111:A184)</f>
        <v>12</v>
      </c>
      <c r="C184" s="58"/>
      <c r="D184" s="57" t="s">
        <v>112</v>
      </c>
      <c r="E184" s="419"/>
      <c r="F184" s="420"/>
      <c r="G184" s="109"/>
      <c r="H184" s="83">
        <f>F184*G184</f>
        <v>0</v>
      </c>
    </row>
    <row r="185" spans="1:8" ht="12.75" x14ac:dyDescent="0.2">
      <c r="A185" s="64"/>
      <c r="B185" s="55"/>
      <c r="C185" s="60"/>
      <c r="D185" s="116" t="s">
        <v>113</v>
      </c>
      <c r="E185" s="428" t="s">
        <v>12</v>
      </c>
      <c r="F185" s="429">
        <v>1</v>
      </c>
      <c r="G185" s="109"/>
      <c r="H185" s="83"/>
    </row>
    <row r="186" spans="1:8" ht="12.75" x14ac:dyDescent="0.2">
      <c r="A186" s="64"/>
      <c r="B186" s="55"/>
      <c r="C186" s="60"/>
      <c r="D186" s="116" t="s">
        <v>114</v>
      </c>
      <c r="E186" s="428" t="s">
        <v>12</v>
      </c>
      <c r="F186" s="429">
        <v>1</v>
      </c>
      <c r="G186" s="109"/>
      <c r="H186" s="83"/>
    </row>
    <row r="187" spans="1:8" ht="12.75" x14ac:dyDescent="0.2">
      <c r="A187" s="64"/>
      <c r="B187" s="55"/>
      <c r="C187" s="60"/>
      <c r="D187" s="116" t="s">
        <v>110</v>
      </c>
      <c r="E187" s="428" t="s">
        <v>12</v>
      </c>
      <c r="F187" s="429">
        <v>2</v>
      </c>
      <c r="G187" s="109"/>
      <c r="H187" s="83"/>
    </row>
    <row r="188" spans="1:8" ht="12.75" x14ac:dyDescent="0.2">
      <c r="A188" s="64"/>
      <c r="B188" s="55"/>
      <c r="C188" s="60"/>
      <c r="D188" s="116" t="s">
        <v>185</v>
      </c>
      <c r="E188" s="428" t="s">
        <v>12</v>
      </c>
      <c r="F188" s="429">
        <v>2</v>
      </c>
      <c r="G188" s="109"/>
      <c r="H188" s="83"/>
    </row>
    <row r="189" spans="1:8" ht="12.75" x14ac:dyDescent="0.2">
      <c r="A189" s="64"/>
      <c r="B189" s="55"/>
      <c r="C189" s="60"/>
      <c r="D189" s="116" t="s">
        <v>115</v>
      </c>
      <c r="E189" s="428" t="s">
        <v>12</v>
      </c>
      <c r="F189" s="429">
        <v>1</v>
      </c>
      <c r="G189" s="109"/>
      <c r="H189" s="83"/>
    </row>
    <row r="190" spans="1:8" ht="12.75" x14ac:dyDescent="0.2">
      <c r="A190" s="64"/>
      <c r="B190" s="55"/>
      <c r="C190" s="60"/>
      <c r="D190" s="116" t="s">
        <v>183</v>
      </c>
      <c r="E190" s="419" t="s">
        <v>57</v>
      </c>
      <c r="F190" s="420">
        <v>2</v>
      </c>
      <c r="G190" s="108"/>
      <c r="H190" s="83">
        <f>F190*G190</f>
        <v>0</v>
      </c>
    </row>
    <row r="191" spans="1:8" ht="12.75" x14ac:dyDescent="0.2">
      <c r="A191" s="64"/>
      <c r="B191" s="55"/>
      <c r="C191" s="60"/>
      <c r="D191" s="116"/>
      <c r="E191" s="419"/>
      <c r="F191" s="420"/>
      <c r="G191" s="109"/>
      <c r="H191" s="83"/>
    </row>
    <row r="192" spans="1:8" ht="12.75" x14ac:dyDescent="0.2">
      <c r="A192" s="64" t="str">
        <f>$A$105</f>
        <v>4.</v>
      </c>
      <c r="B192" s="55">
        <f>COUNTA($A$111:A192)</f>
        <v>13</v>
      </c>
      <c r="C192" s="58"/>
      <c r="D192" s="57" t="s">
        <v>116</v>
      </c>
      <c r="E192" s="419"/>
      <c r="F192" s="420"/>
      <c r="G192" s="109"/>
      <c r="H192" s="83">
        <f>F192*G192</f>
        <v>0</v>
      </c>
    </row>
    <row r="193" spans="1:8" ht="25.5" x14ac:dyDescent="0.2">
      <c r="A193" s="64"/>
      <c r="B193" s="55"/>
      <c r="C193" s="58"/>
      <c r="D193" s="57" t="s">
        <v>187</v>
      </c>
      <c r="E193" s="419" t="s">
        <v>12</v>
      </c>
      <c r="F193" s="420">
        <v>4</v>
      </c>
      <c r="G193" s="108"/>
      <c r="H193" s="83">
        <f>F193*G193</f>
        <v>0</v>
      </c>
    </row>
    <row r="194" spans="1:8" ht="12.75" x14ac:dyDescent="0.2">
      <c r="A194" s="64"/>
      <c r="B194" s="55"/>
      <c r="C194" s="58"/>
      <c r="D194" s="57" t="s">
        <v>117</v>
      </c>
      <c r="E194" s="419" t="s">
        <v>12</v>
      </c>
      <c r="F194" s="420">
        <v>1</v>
      </c>
      <c r="G194" s="108"/>
      <c r="H194" s="83">
        <f>F194*G194</f>
        <v>0</v>
      </c>
    </row>
    <row r="195" spans="1:8" ht="12.75" x14ac:dyDescent="0.2">
      <c r="A195" s="64"/>
      <c r="B195" s="55"/>
      <c r="C195" s="58"/>
      <c r="D195" s="57" t="s">
        <v>118</v>
      </c>
      <c r="E195" s="419" t="s">
        <v>12</v>
      </c>
      <c r="F195" s="420">
        <v>1</v>
      </c>
      <c r="G195" s="108"/>
      <c r="H195" s="83">
        <f>F195*G195</f>
        <v>0</v>
      </c>
    </row>
    <row r="196" spans="1:8" ht="12.75" x14ac:dyDescent="0.2">
      <c r="A196" s="64"/>
      <c r="B196" s="55"/>
      <c r="C196" s="58"/>
      <c r="D196" s="57" t="s">
        <v>119</v>
      </c>
      <c r="E196" s="419" t="s">
        <v>12</v>
      </c>
      <c r="F196" s="420">
        <v>1</v>
      </c>
      <c r="G196" s="108"/>
      <c r="H196" s="83">
        <f>F196*G196</f>
        <v>0</v>
      </c>
    </row>
    <row r="197" spans="1:8" ht="12.75" x14ac:dyDescent="0.2">
      <c r="A197" s="64"/>
      <c r="B197" s="55"/>
      <c r="C197" s="60"/>
      <c r="D197" s="116"/>
      <c r="E197" s="428"/>
      <c r="F197" s="428"/>
      <c r="G197" s="109"/>
      <c r="H197" s="83"/>
    </row>
    <row r="198" spans="1:8" ht="12.75" x14ac:dyDescent="0.2">
      <c r="A198" s="64"/>
      <c r="B198" s="55"/>
      <c r="C198" s="60"/>
      <c r="D198" s="116"/>
      <c r="E198" s="428"/>
      <c r="F198" s="428"/>
      <c r="G198" s="109"/>
      <c r="H198" s="83"/>
    </row>
    <row r="199" spans="1:8" ht="12.75" x14ac:dyDescent="0.2">
      <c r="A199" s="64"/>
      <c r="B199" s="55"/>
      <c r="C199" s="60"/>
      <c r="D199" s="53" t="s">
        <v>120</v>
      </c>
      <c r="E199" s="419"/>
      <c r="F199" s="420"/>
      <c r="G199" s="83"/>
      <c r="H199" s="83"/>
    </row>
    <row r="200" spans="1:8" ht="12.75" x14ac:dyDescent="0.2">
      <c r="A200" s="64"/>
      <c r="B200" s="55"/>
      <c r="C200" s="60"/>
      <c r="D200" s="116"/>
      <c r="E200" s="42"/>
      <c r="F200" s="42"/>
      <c r="G200" s="590"/>
      <c r="H200" s="83"/>
    </row>
    <row r="201" spans="1:8" ht="12.75" x14ac:dyDescent="0.2">
      <c r="A201" s="64" t="str">
        <f>$A$105</f>
        <v>4.</v>
      </c>
      <c r="B201" s="55">
        <f>COUNTA($A$111:A201)</f>
        <v>14</v>
      </c>
      <c r="C201" s="58"/>
      <c r="D201" s="57" t="s">
        <v>121</v>
      </c>
      <c r="E201" s="419" t="s">
        <v>84</v>
      </c>
      <c r="F201" s="420">
        <v>20</v>
      </c>
      <c r="G201" s="84"/>
      <c r="H201" s="83">
        <f>F201*G201</f>
        <v>0</v>
      </c>
    </row>
    <row r="202" spans="1:8" ht="12.75" x14ac:dyDescent="0.2">
      <c r="A202" s="64"/>
      <c r="B202" s="55"/>
      <c r="C202" s="60"/>
      <c r="D202" s="116"/>
      <c r="E202" s="42"/>
      <c r="F202" s="42"/>
      <c r="G202" s="590"/>
      <c r="H202" s="83"/>
    </row>
    <row r="203" spans="1:8" ht="12.75" x14ac:dyDescent="0.2">
      <c r="A203" s="64" t="str">
        <f>$A$105</f>
        <v>4.</v>
      </c>
      <c r="B203" s="55">
        <f>COUNTA($A$111:A203)</f>
        <v>15</v>
      </c>
      <c r="C203" s="58"/>
      <c r="D203" s="57" t="s">
        <v>122</v>
      </c>
      <c r="E203" s="419" t="s">
        <v>84</v>
      </c>
      <c r="F203" s="420">
        <v>200</v>
      </c>
      <c r="G203" s="84"/>
      <c r="H203" s="83">
        <f>F203*G203</f>
        <v>0</v>
      </c>
    </row>
    <row r="204" spans="1:8" ht="12.75" x14ac:dyDescent="0.2">
      <c r="A204" s="64"/>
      <c r="B204" s="55"/>
      <c r="C204" s="60"/>
      <c r="D204" s="116"/>
      <c r="E204" s="42"/>
      <c r="F204" s="42"/>
      <c r="G204" s="590"/>
      <c r="H204" s="83"/>
    </row>
    <row r="205" spans="1:8" ht="25.5" x14ac:dyDescent="0.2">
      <c r="A205" s="64" t="str">
        <f>$A$105</f>
        <v>4.</v>
      </c>
      <c r="B205" s="55">
        <f>COUNTA($A$111:A205)</f>
        <v>16</v>
      </c>
      <c r="C205" s="58"/>
      <c r="D205" s="57" t="s">
        <v>123</v>
      </c>
      <c r="E205" s="419" t="s">
        <v>12</v>
      </c>
      <c r="F205" s="420">
        <v>20</v>
      </c>
      <c r="G205" s="84"/>
      <c r="H205" s="83">
        <f>F205*G205</f>
        <v>0</v>
      </c>
    </row>
    <row r="206" spans="1:8" ht="12.75" x14ac:dyDescent="0.2">
      <c r="A206" s="64"/>
      <c r="B206" s="55"/>
      <c r="C206" s="58"/>
      <c r="D206" s="57"/>
      <c r="E206" s="419"/>
      <c r="F206" s="420"/>
      <c r="G206" s="590"/>
      <c r="H206" s="83"/>
    </row>
    <row r="207" spans="1:8" ht="12.75" x14ac:dyDescent="0.2">
      <c r="A207" s="64" t="str">
        <f>$A$105</f>
        <v>4.</v>
      </c>
      <c r="B207" s="55">
        <f>COUNTA($A$111:A207)</f>
        <v>17</v>
      </c>
      <c r="C207" s="58"/>
      <c r="D207" s="57" t="s">
        <v>124</v>
      </c>
      <c r="E207" s="419" t="s">
        <v>57</v>
      </c>
      <c r="F207" s="420">
        <v>1</v>
      </c>
      <c r="G207" s="84"/>
      <c r="H207" s="83">
        <f>F207*G207</f>
        <v>0</v>
      </c>
    </row>
    <row r="208" spans="1:8" ht="12.75" x14ac:dyDescent="0.2">
      <c r="A208" s="64"/>
      <c r="B208" s="55"/>
      <c r="C208" s="58"/>
      <c r="D208" s="57"/>
      <c r="E208" s="42"/>
      <c r="F208" s="42"/>
      <c r="G208" s="591"/>
      <c r="H208" s="83">
        <f>F208*G208</f>
        <v>0</v>
      </c>
    </row>
    <row r="209" spans="1:8" ht="25.5" x14ac:dyDescent="0.2">
      <c r="A209" s="64" t="str">
        <f>$A$105</f>
        <v>4.</v>
      </c>
      <c r="B209" s="55">
        <f>COUNTA($A$111:A209)</f>
        <v>18</v>
      </c>
      <c r="C209" s="58"/>
      <c r="D209" s="57" t="s">
        <v>125</v>
      </c>
      <c r="E209" s="419" t="s">
        <v>57</v>
      </c>
      <c r="F209" s="420">
        <v>1</v>
      </c>
      <c r="G209" s="108"/>
      <c r="H209" s="83">
        <f>F209*G209</f>
        <v>0</v>
      </c>
    </row>
    <row r="210" spans="1:8" ht="12.75" x14ac:dyDescent="0.2">
      <c r="A210" s="64"/>
      <c r="B210" s="55"/>
      <c r="C210" s="58"/>
      <c r="D210" s="58"/>
      <c r="E210" s="42"/>
      <c r="F210" s="419"/>
      <c r="G210" s="600"/>
      <c r="H210" s="109"/>
    </row>
    <row r="211" spans="1:8" ht="13.5" thickBot="1" x14ac:dyDescent="0.25">
      <c r="A211" s="59"/>
      <c r="B211" s="424"/>
      <c r="C211" s="425"/>
      <c r="D211" s="426"/>
      <c r="E211" s="419"/>
      <c r="F211" s="420"/>
      <c r="G211" s="601"/>
      <c r="H211" s="597"/>
    </row>
    <row r="212" spans="1:8" ht="15.75" thickBot="1" x14ac:dyDescent="0.25">
      <c r="A212" s="95" t="str">
        <f>A105</f>
        <v>4.</v>
      </c>
      <c r="B212" s="96"/>
      <c r="C212" s="97"/>
      <c r="D212" s="104" t="str">
        <f>D105</f>
        <v>Utičnice, izvodi, priključci, ostala oprema (O)</v>
      </c>
      <c r="E212" s="99"/>
      <c r="F212" s="427"/>
      <c r="G212" s="595"/>
      <c r="H212" s="596">
        <f>SUM(H107:H210)</f>
        <v>0</v>
      </c>
    </row>
    <row r="213" spans="1:8" x14ac:dyDescent="0.2">
      <c r="G213" s="594"/>
      <c r="H213" s="594"/>
    </row>
    <row r="214" spans="1:8" x14ac:dyDescent="0.2">
      <c r="G214" s="594"/>
      <c r="H214" s="594"/>
    </row>
    <row r="215" spans="1:8" x14ac:dyDescent="0.2">
      <c r="A215" s="38"/>
      <c r="B215" s="37"/>
      <c r="C215" s="37"/>
      <c r="D215" s="38"/>
      <c r="E215" s="39"/>
      <c r="F215" s="40"/>
      <c r="G215" s="598"/>
      <c r="H215" s="593"/>
    </row>
    <row r="216" spans="1:8" ht="15.75" x14ac:dyDescent="0.25">
      <c r="A216" s="43" t="s">
        <v>324</v>
      </c>
      <c r="B216" s="44" t="s">
        <v>14</v>
      </c>
      <c r="C216" s="45"/>
      <c r="D216" s="46" t="s">
        <v>34</v>
      </c>
      <c r="E216" s="47" t="s">
        <v>14</v>
      </c>
      <c r="F216" s="48"/>
      <c r="G216" s="599"/>
      <c r="H216" s="83"/>
    </row>
    <row r="217" spans="1:8" ht="15.75" x14ac:dyDescent="0.25">
      <c r="A217" s="43"/>
      <c r="B217" s="44"/>
      <c r="C217" s="45"/>
      <c r="D217" s="46"/>
      <c r="E217" s="47"/>
      <c r="F217" s="48"/>
      <c r="G217" s="599"/>
      <c r="H217" s="83"/>
    </row>
    <row r="218" spans="1:8" ht="25.5" x14ac:dyDescent="0.2">
      <c r="A218" s="50"/>
      <c r="B218" s="51"/>
      <c r="C218" s="52"/>
      <c r="D218" s="107" t="s">
        <v>94</v>
      </c>
      <c r="E218" s="47"/>
      <c r="F218" s="48"/>
      <c r="G218" s="599"/>
      <c r="H218" s="83"/>
    </row>
    <row r="219" spans="1:8" ht="12.75" x14ac:dyDescent="0.2">
      <c r="A219" s="50"/>
      <c r="B219" s="51"/>
      <c r="C219" s="52"/>
      <c r="D219" s="53"/>
      <c r="E219" s="47"/>
      <c r="F219" s="48"/>
      <c r="G219" s="599"/>
      <c r="H219" s="83"/>
    </row>
    <row r="220" spans="1:8" ht="12.75" x14ac:dyDescent="0.2">
      <c r="A220" s="64"/>
      <c r="B220" s="55"/>
      <c r="C220" s="60"/>
      <c r="D220" s="116"/>
      <c r="E220" s="428"/>
      <c r="F220" s="428"/>
      <c r="G220" s="109"/>
      <c r="H220" s="591"/>
    </row>
    <row r="221" spans="1:8" ht="12.75" x14ac:dyDescent="0.2">
      <c r="A221" s="64" t="str">
        <f>$A$216</f>
        <v>5.</v>
      </c>
      <c r="B221" s="55">
        <f>COUNTA($A$220:A221)</f>
        <v>1</v>
      </c>
      <c r="C221" s="58"/>
      <c r="D221" s="57" t="s">
        <v>127</v>
      </c>
      <c r="E221" s="431" t="s">
        <v>12</v>
      </c>
      <c r="F221" s="432">
        <v>2</v>
      </c>
      <c r="G221" s="84"/>
      <c r="H221" s="83">
        <f>F221*G221</f>
        <v>0</v>
      </c>
    </row>
    <row r="222" spans="1:8" ht="12.75" x14ac:dyDescent="0.2">
      <c r="A222" s="64"/>
      <c r="B222" s="55"/>
      <c r="C222" s="58"/>
      <c r="D222" s="36"/>
      <c r="E222" s="431"/>
      <c r="F222" s="432"/>
      <c r="G222" s="109"/>
      <c r="H222" s="83">
        <f>F222*G222</f>
        <v>0</v>
      </c>
    </row>
    <row r="223" spans="1:8" ht="38.25" x14ac:dyDescent="0.2">
      <c r="A223" s="64" t="str">
        <f>$A$216</f>
        <v>5.</v>
      </c>
      <c r="B223" s="55">
        <f>COUNTA($A$220:A223)</f>
        <v>2</v>
      </c>
      <c r="C223" s="58"/>
      <c r="D223" s="426" t="s">
        <v>128</v>
      </c>
      <c r="E223" s="431" t="s">
        <v>12</v>
      </c>
      <c r="F223" s="432">
        <v>7</v>
      </c>
      <c r="G223" s="84"/>
      <c r="H223" s="83">
        <f>F223*G223</f>
        <v>0</v>
      </c>
    </row>
    <row r="224" spans="1:8" ht="12.75" x14ac:dyDescent="0.2">
      <c r="A224" s="64"/>
      <c r="B224" s="55"/>
      <c r="C224" s="58"/>
      <c r="D224" s="426"/>
      <c r="E224" s="431"/>
      <c r="F224" s="432"/>
      <c r="G224" s="109"/>
      <c r="H224" s="83"/>
    </row>
    <row r="225" spans="1:8" ht="12.75" x14ac:dyDescent="0.2">
      <c r="A225" s="64" t="str">
        <f>$A$216</f>
        <v>5.</v>
      </c>
      <c r="B225" s="55">
        <f>COUNTA($A$220:A225)</f>
        <v>3</v>
      </c>
      <c r="C225" s="58"/>
      <c r="D225" s="426" t="s">
        <v>124</v>
      </c>
      <c r="E225" s="431" t="s">
        <v>57</v>
      </c>
      <c r="F225" s="432">
        <v>1</v>
      </c>
      <c r="G225" s="84"/>
      <c r="H225" s="83">
        <f>F225*G225</f>
        <v>0</v>
      </c>
    </row>
    <row r="226" spans="1:8" ht="12.75" x14ac:dyDescent="0.2">
      <c r="A226" s="59"/>
      <c r="B226" s="55"/>
      <c r="C226" s="58"/>
      <c r="D226" s="116"/>
      <c r="E226" s="419"/>
      <c r="F226" s="420"/>
      <c r="G226" s="83"/>
      <c r="H226" s="83"/>
    </row>
    <row r="227" spans="1:8" ht="13.5" thickBot="1" x14ac:dyDescent="0.25">
      <c r="A227" s="59"/>
      <c r="B227" s="424"/>
      <c r="C227" s="425"/>
      <c r="D227" s="426"/>
      <c r="E227" s="419"/>
      <c r="F227" s="420"/>
      <c r="G227" s="601"/>
      <c r="H227" s="597"/>
    </row>
    <row r="228" spans="1:8" ht="15.75" thickBot="1" x14ac:dyDescent="0.25">
      <c r="A228" s="95" t="str">
        <f>A216</f>
        <v>5.</v>
      </c>
      <c r="B228" s="96"/>
      <c r="C228" s="97"/>
      <c r="D228" s="104" t="str">
        <f>D216</f>
        <v>Sustav zaštite od udara munje (O)</v>
      </c>
      <c r="E228" s="99"/>
      <c r="F228" s="427"/>
      <c r="G228" s="595"/>
      <c r="H228" s="596">
        <f>SUM(H218:H226)</f>
        <v>0</v>
      </c>
    </row>
    <row r="229" spans="1:8" x14ac:dyDescent="0.2">
      <c r="G229" s="594"/>
      <c r="H229" s="594"/>
    </row>
    <row r="230" spans="1:8" x14ac:dyDescent="0.2">
      <c r="G230" s="594"/>
      <c r="H230" s="594"/>
    </row>
    <row r="231" spans="1:8" ht="15.75" x14ac:dyDescent="0.25">
      <c r="A231" s="43" t="s">
        <v>29</v>
      </c>
      <c r="B231" s="44" t="s">
        <v>14</v>
      </c>
      <c r="C231" s="45"/>
      <c r="D231" s="46" t="s">
        <v>35</v>
      </c>
      <c r="E231" s="47" t="s">
        <v>14</v>
      </c>
      <c r="F231" s="48"/>
      <c r="G231" s="83"/>
      <c r="H231" s="83"/>
    </row>
    <row r="232" spans="1:8" ht="15.75" x14ac:dyDescent="0.25">
      <c r="A232" s="43"/>
      <c r="B232" s="44"/>
      <c r="C232" s="45"/>
      <c r="D232" s="46"/>
      <c r="E232" s="47"/>
      <c r="F232" s="48"/>
      <c r="G232" s="83"/>
      <c r="H232" s="83"/>
    </row>
    <row r="233" spans="1:8" ht="25.5" x14ac:dyDescent="0.2">
      <c r="A233" s="43"/>
      <c r="B233" s="44"/>
      <c r="C233" s="45"/>
      <c r="D233" s="107" t="s">
        <v>94</v>
      </c>
      <c r="E233" s="47"/>
      <c r="F233" s="48"/>
      <c r="G233" s="83"/>
      <c r="H233" s="83"/>
    </row>
    <row r="234" spans="1:8" ht="12.75" x14ac:dyDescent="0.2">
      <c r="A234" s="50"/>
      <c r="B234" s="51"/>
      <c r="C234" s="105"/>
      <c r="D234" s="53"/>
      <c r="E234" s="47"/>
      <c r="F234" s="48"/>
      <c r="G234" s="83"/>
      <c r="H234" s="83"/>
    </row>
    <row r="235" spans="1:8" ht="63.75" x14ac:dyDescent="0.2">
      <c r="A235" s="64" t="str">
        <f>$A$231</f>
        <v>6.</v>
      </c>
      <c r="B235" s="55">
        <f>COUNTA($A$235:A235)</f>
        <v>1</v>
      </c>
      <c r="C235" s="56" t="s">
        <v>129</v>
      </c>
      <c r="D235" s="57" t="s">
        <v>130</v>
      </c>
      <c r="E235" s="47" t="s">
        <v>57</v>
      </c>
      <c r="F235" s="48">
        <v>1</v>
      </c>
      <c r="G235" s="110"/>
      <c r="H235" s="83">
        <f>F235*G235</f>
        <v>0</v>
      </c>
    </row>
    <row r="236" spans="1:8" ht="12.75" x14ac:dyDescent="0.2">
      <c r="A236" s="64"/>
      <c r="B236" s="55"/>
      <c r="C236" s="111"/>
      <c r="D236" s="112"/>
      <c r="E236" s="88"/>
      <c r="F236" s="89"/>
      <c r="G236" s="599"/>
      <c r="H236" s="602"/>
    </row>
    <row r="237" spans="1:8" ht="12.75" x14ac:dyDescent="0.2">
      <c r="A237" s="64" t="str">
        <f>$A$231</f>
        <v>6.</v>
      </c>
      <c r="B237" s="55">
        <f>COUNTA($A$235:A237)</f>
        <v>2</v>
      </c>
      <c r="C237" s="56"/>
      <c r="D237" s="57" t="s">
        <v>131</v>
      </c>
      <c r="E237" s="419" t="s">
        <v>84</v>
      </c>
      <c r="F237" s="420">
        <v>250</v>
      </c>
      <c r="G237" s="84"/>
      <c r="H237" s="83">
        <f>F237*G237</f>
        <v>0</v>
      </c>
    </row>
    <row r="238" spans="1:8" ht="12.75" x14ac:dyDescent="0.2">
      <c r="A238" s="64"/>
      <c r="B238" s="55"/>
      <c r="C238" s="56"/>
      <c r="D238" s="57"/>
      <c r="E238" s="419"/>
      <c r="F238" s="420"/>
      <c r="G238" s="83"/>
      <c r="H238" s="83"/>
    </row>
    <row r="239" spans="1:8" ht="12.75" x14ac:dyDescent="0.2">
      <c r="A239" s="64" t="str">
        <f>$A$231</f>
        <v>6.</v>
      </c>
      <c r="B239" s="55">
        <f>COUNTA($A$235:A239)</f>
        <v>3</v>
      </c>
      <c r="C239" s="56"/>
      <c r="D239" s="57" t="s">
        <v>188</v>
      </c>
      <c r="E239" s="419" t="s">
        <v>84</v>
      </c>
      <c r="F239" s="420">
        <v>110</v>
      </c>
      <c r="G239" s="84"/>
      <c r="H239" s="83">
        <f>F239*G239</f>
        <v>0</v>
      </c>
    </row>
    <row r="240" spans="1:8" ht="12.75" x14ac:dyDescent="0.2">
      <c r="A240" s="64"/>
      <c r="B240" s="55"/>
      <c r="C240" s="56"/>
      <c r="D240" s="57"/>
      <c r="E240" s="419"/>
      <c r="F240" s="420"/>
      <c r="G240" s="83"/>
      <c r="H240" s="83"/>
    </row>
    <row r="241" spans="1:8" ht="12.75" x14ac:dyDescent="0.2">
      <c r="A241" s="64" t="str">
        <f>$A$231</f>
        <v>6.</v>
      </c>
      <c r="B241" s="55">
        <f>COUNTA($A$235:A241)</f>
        <v>4</v>
      </c>
      <c r="C241" s="56"/>
      <c r="D241" s="57" t="s">
        <v>132</v>
      </c>
      <c r="E241" s="419" t="s">
        <v>84</v>
      </c>
      <c r="F241" s="420">
        <v>10</v>
      </c>
      <c r="G241" s="84"/>
      <c r="H241" s="83">
        <f>F241*G241</f>
        <v>0</v>
      </c>
    </row>
    <row r="242" spans="1:8" ht="12.75" x14ac:dyDescent="0.2">
      <c r="A242" s="64"/>
      <c r="B242" s="55"/>
      <c r="C242" s="56"/>
      <c r="D242" s="57"/>
      <c r="E242" s="419"/>
      <c r="F242" s="420"/>
      <c r="G242" s="83"/>
      <c r="H242" s="83"/>
    </row>
    <row r="243" spans="1:8" ht="12.75" x14ac:dyDescent="0.2">
      <c r="A243" s="64" t="str">
        <f>$A$231</f>
        <v>6.</v>
      </c>
      <c r="B243" s="55">
        <f>COUNTA($A$235:A243)</f>
        <v>5</v>
      </c>
      <c r="C243" s="56" t="s">
        <v>189</v>
      </c>
      <c r="D243" s="90" t="s">
        <v>190</v>
      </c>
      <c r="E243" s="113"/>
      <c r="F243" s="42"/>
      <c r="G243" s="83"/>
      <c r="H243" s="83"/>
    </row>
    <row r="244" spans="1:8" ht="51" x14ac:dyDescent="0.2">
      <c r="A244" s="64"/>
      <c r="B244" s="55"/>
      <c r="C244" s="56"/>
      <c r="D244" s="114" t="s">
        <v>133</v>
      </c>
      <c r="E244" s="113"/>
      <c r="F244" s="42"/>
      <c r="G244" s="599"/>
      <c r="H244" s="83"/>
    </row>
    <row r="245" spans="1:8" ht="12.75" x14ac:dyDescent="0.2">
      <c r="A245" s="64"/>
      <c r="B245" s="55"/>
      <c r="C245" s="58"/>
      <c r="D245" s="115" t="s">
        <v>134</v>
      </c>
      <c r="E245" s="419" t="s">
        <v>12</v>
      </c>
      <c r="F245" s="420">
        <v>1</v>
      </c>
      <c r="G245" s="599"/>
      <c r="H245" s="83"/>
    </row>
    <row r="246" spans="1:8" ht="12.75" x14ac:dyDescent="0.2">
      <c r="A246" s="64"/>
      <c r="B246" s="55"/>
      <c r="C246" s="58"/>
      <c r="D246" s="115" t="s">
        <v>135</v>
      </c>
      <c r="E246" s="419" t="s">
        <v>12</v>
      </c>
      <c r="F246" s="420">
        <v>1</v>
      </c>
      <c r="G246" s="599"/>
      <c r="H246" s="83"/>
    </row>
    <row r="247" spans="1:8" ht="25.5" x14ac:dyDescent="0.2">
      <c r="A247" s="64"/>
      <c r="B247" s="55"/>
      <c r="C247" s="58"/>
      <c r="D247" s="57" t="s">
        <v>136</v>
      </c>
      <c r="E247" s="419" t="s">
        <v>12</v>
      </c>
      <c r="F247" s="420">
        <v>1</v>
      </c>
      <c r="G247" s="599"/>
      <c r="H247" s="83"/>
    </row>
    <row r="248" spans="1:8" ht="12.75" x14ac:dyDescent="0.2">
      <c r="A248" s="64"/>
      <c r="B248" s="55"/>
      <c r="C248" s="58"/>
      <c r="D248" s="116" t="s">
        <v>137</v>
      </c>
      <c r="E248" s="419" t="s">
        <v>12</v>
      </c>
      <c r="F248" s="420">
        <v>2</v>
      </c>
      <c r="G248" s="599"/>
      <c r="H248" s="83"/>
    </row>
    <row r="249" spans="1:8" ht="12.75" x14ac:dyDescent="0.2">
      <c r="A249" s="64"/>
      <c r="B249" s="55"/>
      <c r="C249" s="58"/>
      <c r="D249" s="115" t="s">
        <v>138</v>
      </c>
      <c r="E249" s="419" t="s">
        <v>12</v>
      </c>
      <c r="F249" s="420">
        <v>2</v>
      </c>
      <c r="G249" s="599"/>
      <c r="H249" s="83"/>
    </row>
    <row r="250" spans="1:8" ht="12.75" x14ac:dyDescent="0.2">
      <c r="A250" s="64"/>
      <c r="B250" s="55"/>
      <c r="C250" s="58"/>
      <c r="D250" s="115" t="s">
        <v>191</v>
      </c>
      <c r="E250" s="419"/>
      <c r="F250" s="420"/>
      <c r="G250" s="599"/>
      <c r="H250" s="83"/>
    </row>
    <row r="251" spans="1:8" ht="12.75" x14ac:dyDescent="0.2">
      <c r="A251" s="64"/>
      <c r="B251" s="55"/>
      <c r="C251" s="58"/>
      <c r="D251" s="115" t="s">
        <v>139</v>
      </c>
      <c r="E251" s="419" t="s">
        <v>12</v>
      </c>
      <c r="F251" s="420">
        <v>3</v>
      </c>
      <c r="G251" s="599"/>
      <c r="H251" s="83"/>
    </row>
    <row r="252" spans="1:8" ht="12.75" x14ac:dyDescent="0.2">
      <c r="A252" s="64"/>
      <c r="B252" s="55"/>
      <c r="C252" s="58"/>
      <c r="D252" s="57" t="s">
        <v>140</v>
      </c>
      <c r="E252" s="419" t="s">
        <v>12</v>
      </c>
      <c r="F252" s="420">
        <v>30</v>
      </c>
      <c r="G252" s="599"/>
      <c r="H252" s="83"/>
    </row>
    <row r="253" spans="1:8" ht="25.5" x14ac:dyDescent="0.2">
      <c r="A253" s="64"/>
      <c r="B253" s="55"/>
      <c r="C253" s="58"/>
      <c r="D253" s="57" t="s">
        <v>141</v>
      </c>
      <c r="E253" s="419" t="s">
        <v>57</v>
      </c>
      <c r="F253" s="420">
        <v>1</v>
      </c>
      <c r="G253" s="599"/>
      <c r="H253" s="83"/>
    </row>
    <row r="254" spans="1:8" ht="63.75" x14ac:dyDescent="0.2">
      <c r="A254" s="64"/>
      <c r="B254" s="55"/>
      <c r="C254" s="58"/>
      <c r="D254" s="116" t="s">
        <v>142</v>
      </c>
      <c r="E254" s="113"/>
      <c r="F254" s="42"/>
      <c r="G254" s="599"/>
      <c r="H254" s="83"/>
    </row>
    <row r="255" spans="1:8" ht="12.75" x14ac:dyDescent="0.2">
      <c r="A255" s="64"/>
      <c r="B255" s="55"/>
      <c r="C255" s="58"/>
      <c r="D255" s="112" t="str">
        <f>D243</f>
        <v>Komunikacijski ormar objekta</v>
      </c>
      <c r="E255" s="113"/>
      <c r="F255" s="42"/>
      <c r="G255" s="599"/>
      <c r="H255" s="83"/>
    </row>
    <row r="256" spans="1:8" ht="12.75" x14ac:dyDescent="0.2">
      <c r="A256" s="64"/>
      <c r="B256" s="55"/>
      <c r="C256" s="58"/>
      <c r="D256" s="112" t="s">
        <v>143</v>
      </c>
      <c r="E256" s="47" t="s">
        <v>57</v>
      </c>
      <c r="F256" s="48">
        <v>1</v>
      </c>
      <c r="G256" s="110"/>
      <c r="H256" s="83">
        <f>F256*G256</f>
        <v>0</v>
      </c>
    </row>
    <row r="257" spans="1:8" ht="12.75" x14ac:dyDescent="0.2">
      <c r="A257" s="64"/>
      <c r="B257" s="55"/>
      <c r="C257" s="58"/>
      <c r="D257" s="112"/>
      <c r="E257" s="88"/>
      <c r="F257" s="89"/>
      <c r="G257" s="603"/>
      <c r="H257" s="602"/>
    </row>
    <row r="258" spans="1:8" ht="76.5" x14ac:dyDescent="0.2">
      <c r="A258" s="64" t="str">
        <f>$A$231</f>
        <v>6.</v>
      </c>
      <c r="B258" s="55">
        <f>COUNTA($A$235:A258)</f>
        <v>6</v>
      </c>
      <c r="C258" s="58"/>
      <c r="D258" s="115" t="s">
        <v>144</v>
      </c>
      <c r="E258" s="88"/>
      <c r="F258" s="89"/>
      <c r="G258" s="603"/>
      <c r="H258" s="602"/>
    </row>
    <row r="259" spans="1:8" ht="63.75" x14ac:dyDescent="0.2">
      <c r="A259" s="64"/>
      <c r="B259" s="55"/>
      <c r="C259" s="58"/>
      <c r="D259" s="116" t="s">
        <v>145</v>
      </c>
      <c r="E259" s="88"/>
      <c r="F259" s="89"/>
      <c r="G259" s="603"/>
      <c r="H259" s="602"/>
    </row>
    <row r="260" spans="1:8" ht="25.5" x14ac:dyDescent="0.2">
      <c r="A260" s="64"/>
      <c r="B260" s="55"/>
      <c r="C260" s="58"/>
      <c r="D260" s="115" t="s">
        <v>146</v>
      </c>
      <c r="E260" s="88"/>
      <c r="F260" s="89"/>
      <c r="G260" s="603"/>
      <c r="H260" s="602"/>
    </row>
    <row r="261" spans="1:8" ht="12.75" x14ac:dyDescent="0.2">
      <c r="A261" s="64"/>
      <c r="B261" s="55"/>
      <c r="C261" s="58"/>
      <c r="D261" s="115" t="s">
        <v>147</v>
      </c>
      <c r="E261" s="47" t="s">
        <v>57</v>
      </c>
      <c r="F261" s="48">
        <v>1</v>
      </c>
      <c r="G261" s="110"/>
      <c r="H261" s="83">
        <f>F261*G261</f>
        <v>0</v>
      </c>
    </row>
    <row r="262" spans="1:8" ht="12.75" x14ac:dyDescent="0.2">
      <c r="A262" s="64"/>
      <c r="B262" s="55"/>
      <c r="C262" s="58"/>
      <c r="D262" s="112"/>
      <c r="E262" s="88"/>
      <c r="F262" s="89"/>
      <c r="G262" s="603"/>
      <c r="H262" s="602"/>
    </row>
    <row r="263" spans="1:8" ht="51" x14ac:dyDescent="0.2">
      <c r="A263" s="64" t="str">
        <f>$A$231</f>
        <v>6.</v>
      </c>
      <c r="B263" s="55">
        <f>COUNTA($A$235:A263)</f>
        <v>7</v>
      </c>
      <c r="C263" s="58"/>
      <c r="D263" s="116" t="s">
        <v>148</v>
      </c>
      <c r="E263" s="47" t="s">
        <v>12</v>
      </c>
      <c r="F263" s="48">
        <v>1</v>
      </c>
      <c r="G263" s="110"/>
      <c r="H263" s="83">
        <f>F263*G263</f>
        <v>0</v>
      </c>
    </row>
    <row r="264" spans="1:8" ht="12.75" x14ac:dyDescent="0.2">
      <c r="A264" s="64"/>
      <c r="B264" s="55"/>
      <c r="C264" s="58"/>
      <c r="D264" s="112"/>
      <c r="E264" s="88"/>
      <c r="F264" s="89"/>
      <c r="G264" s="603"/>
      <c r="H264" s="602"/>
    </row>
    <row r="265" spans="1:8" ht="12.75" x14ac:dyDescent="0.2">
      <c r="A265" s="64"/>
      <c r="B265" s="55"/>
      <c r="C265" s="58"/>
      <c r="D265" s="57"/>
      <c r="E265" s="419"/>
      <c r="F265" s="420"/>
      <c r="G265" s="83"/>
      <c r="H265" s="83"/>
    </row>
    <row r="266" spans="1:8" ht="12.75" x14ac:dyDescent="0.2">
      <c r="A266" s="64"/>
      <c r="B266" s="55"/>
      <c r="C266" s="58"/>
      <c r="D266" s="117" t="s">
        <v>149</v>
      </c>
      <c r="E266" s="419"/>
      <c r="F266" s="420"/>
      <c r="G266" s="83"/>
      <c r="H266" s="83"/>
    </row>
    <row r="267" spans="1:8" ht="12.75" x14ac:dyDescent="0.2">
      <c r="A267" s="64"/>
      <c r="B267" s="55"/>
      <c r="C267" s="58"/>
      <c r="D267" s="57"/>
      <c r="E267" s="419"/>
      <c r="F267" s="420"/>
      <c r="G267" s="83"/>
      <c r="H267" s="83"/>
    </row>
    <row r="268" spans="1:8" ht="25.5" x14ac:dyDescent="0.2">
      <c r="A268" s="64" t="str">
        <f>$A$231</f>
        <v>6.</v>
      </c>
      <c r="B268" s="55">
        <f>COUNTA($A$235:A268)</f>
        <v>8</v>
      </c>
      <c r="C268" s="58"/>
      <c r="D268" s="57" t="s">
        <v>150</v>
      </c>
      <c r="E268" s="419" t="s">
        <v>57</v>
      </c>
      <c r="F268" s="420">
        <v>1</v>
      </c>
      <c r="G268" s="84"/>
      <c r="H268" s="83">
        <f>F268*G268</f>
        <v>0</v>
      </c>
    </row>
    <row r="269" spans="1:8" ht="12.75" x14ac:dyDescent="0.2">
      <c r="A269" s="64"/>
      <c r="B269" s="55"/>
      <c r="C269" s="58"/>
      <c r="D269" s="57"/>
      <c r="E269" s="419"/>
      <c r="F269" s="420"/>
      <c r="G269" s="83"/>
      <c r="H269" s="83"/>
    </row>
    <row r="270" spans="1:8" ht="51" x14ac:dyDescent="0.2">
      <c r="A270" s="64" t="str">
        <f>$A$231</f>
        <v>6.</v>
      </c>
      <c r="B270" s="55">
        <f>COUNTA($A$235:A270)</f>
        <v>9</v>
      </c>
      <c r="C270" s="58"/>
      <c r="D270" s="57" t="s">
        <v>151</v>
      </c>
      <c r="E270" s="419" t="s">
        <v>57</v>
      </c>
      <c r="F270" s="420">
        <v>1</v>
      </c>
      <c r="G270" s="84"/>
      <c r="H270" s="83">
        <f>F270*G270</f>
        <v>0</v>
      </c>
    </row>
    <row r="271" spans="1:8" ht="12.75" x14ac:dyDescent="0.2">
      <c r="A271" s="64"/>
      <c r="B271" s="55"/>
      <c r="C271" s="58"/>
      <c r="D271" s="57"/>
      <c r="E271" s="419"/>
      <c r="F271" s="420"/>
      <c r="G271" s="83"/>
      <c r="H271" s="83"/>
    </row>
    <row r="272" spans="1:8" ht="12.75" x14ac:dyDescent="0.2">
      <c r="A272" s="59"/>
      <c r="B272" s="55"/>
      <c r="C272" s="58"/>
      <c r="D272" s="57"/>
      <c r="E272" s="419"/>
      <c r="F272" s="420"/>
      <c r="G272" s="83"/>
      <c r="H272" s="83"/>
    </row>
    <row r="273" spans="1:9" ht="12.75" x14ac:dyDescent="0.2">
      <c r="A273" s="59"/>
      <c r="B273" s="55"/>
      <c r="C273" s="58"/>
      <c r="D273" s="116" t="s">
        <v>71</v>
      </c>
      <c r="E273" s="419"/>
      <c r="F273" s="420"/>
      <c r="G273" s="83"/>
      <c r="H273" s="83"/>
    </row>
    <row r="274" spans="1:9" ht="51" x14ac:dyDescent="0.2">
      <c r="A274" s="59"/>
      <c r="B274" s="55"/>
      <c r="C274" s="58"/>
      <c r="D274" s="116" t="s">
        <v>152</v>
      </c>
      <c r="E274" s="419"/>
      <c r="F274" s="420"/>
      <c r="G274" s="83"/>
      <c r="H274" s="83"/>
    </row>
    <row r="275" spans="1:9" ht="38.25" x14ac:dyDescent="0.2">
      <c r="A275" s="59"/>
      <c r="B275" s="55"/>
      <c r="C275" s="58"/>
      <c r="D275" s="57" t="s">
        <v>153</v>
      </c>
      <c r="E275" s="419"/>
      <c r="F275" s="420"/>
      <c r="G275" s="83"/>
      <c r="H275" s="83"/>
    </row>
    <row r="276" spans="1:9" ht="25.5" x14ac:dyDescent="0.2">
      <c r="A276" s="59"/>
      <c r="B276" s="55"/>
      <c r="C276" s="58"/>
      <c r="D276" s="57" t="s">
        <v>154</v>
      </c>
      <c r="E276" s="419"/>
      <c r="F276" s="420"/>
      <c r="G276" s="83"/>
      <c r="H276" s="83"/>
    </row>
    <row r="277" spans="1:9" ht="13.5" thickBot="1" x14ac:dyDescent="0.25">
      <c r="A277" s="59"/>
      <c r="B277" s="424"/>
      <c r="C277" s="425"/>
      <c r="D277" s="426"/>
      <c r="E277" s="419"/>
      <c r="F277" s="420"/>
      <c r="G277" s="597"/>
      <c r="H277" s="597"/>
    </row>
    <row r="278" spans="1:9" ht="15.75" thickBot="1" x14ac:dyDescent="0.25">
      <c r="A278" s="95" t="str">
        <f>A231</f>
        <v>6.</v>
      </c>
      <c r="B278" s="96"/>
      <c r="C278" s="97"/>
      <c r="D278" s="104" t="str">
        <f>D231</f>
        <v>Telefonska instalacija (O)</v>
      </c>
      <c r="E278" s="99"/>
      <c r="F278" s="427"/>
      <c r="G278" s="595"/>
      <c r="H278" s="596">
        <f>SUM(H232:H275)</f>
        <v>0</v>
      </c>
    </row>
    <row r="282" spans="1:9" ht="12.75" x14ac:dyDescent="0.2">
      <c r="C282" s="45"/>
      <c r="D282" s="727" t="s">
        <v>192</v>
      </c>
      <c r="E282" s="727"/>
      <c r="F282" s="727"/>
      <c r="G282" s="727"/>
      <c r="H282" s="48"/>
      <c r="I282" s="49"/>
    </row>
    <row r="283" spans="1:9" ht="12.75" x14ac:dyDescent="0.2">
      <c r="C283" s="45"/>
      <c r="D283" s="727"/>
      <c r="E283" s="727"/>
      <c r="F283" s="727"/>
      <c r="G283" s="727"/>
      <c r="H283" s="48"/>
      <c r="I283" s="49"/>
    </row>
    <row r="284" spans="1:9" ht="12.75" x14ac:dyDescent="0.2">
      <c r="C284" s="52"/>
      <c r="D284" s="53"/>
      <c r="E284" s="53"/>
      <c r="F284" s="53"/>
      <c r="G284" s="47"/>
      <c r="H284" s="48"/>
      <c r="I284" s="54"/>
    </row>
    <row r="285" spans="1:9" ht="12.75" customHeight="1" x14ac:dyDescent="0.2">
      <c r="C285" s="35"/>
      <c r="D285" s="727" t="s">
        <v>195</v>
      </c>
      <c r="E285" s="727"/>
      <c r="F285" s="727"/>
      <c r="G285" s="727"/>
      <c r="H285" s="42"/>
      <c r="I285" s="42"/>
    </row>
    <row r="286" spans="1:9" ht="12.75" customHeight="1" x14ac:dyDescent="0.2">
      <c r="C286" s="35"/>
      <c r="D286" s="727"/>
      <c r="E286" s="727"/>
      <c r="F286" s="727"/>
      <c r="G286" s="727"/>
      <c r="H286" s="42"/>
      <c r="I286" s="42"/>
    </row>
    <row r="287" spans="1:9" ht="12.75" x14ac:dyDescent="0.2">
      <c r="C287" s="35"/>
      <c r="D287" s="35"/>
      <c r="E287" s="35"/>
      <c r="F287" s="35"/>
      <c r="G287" s="35"/>
      <c r="H287" s="42"/>
      <c r="I287" s="42"/>
    </row>
    <row r="288" spans="1:9" ht="15.75" x14ac:dyDescent="0.25">
      <c r="C288" s="280" t="s">
        <v>21</v>
      </c>
      <c r="D288" s="728" t="s">
        <v>22</v>
      </c>
      <c r="E288" s="728"/>
      <c r="F288" s="728"/>
      <c r="G288" s="728"/>
      <c r="H288" s="42"/>
      <c r="I288" s="42"/>
    </row>
    <row r="289" spans="3:9" ht="15.75" x14ac:dyDescent="0.25">
      <c r="C289" s="280"/>
      <c r="D289" s="283"/>
      <c r="E289" s="283"/>
      <c r="F289" s="283"/>
      <c r="G289" s="283"/>
      <c r="H289" s="420"/>
      <c r="I289" s="54"/>
    </row>
    <row r="290" spans="3:9" ht="15.75" x14ac:dyDescent="0.25">
      <c r="C290" s="280" t="s">
        <v>23</v>
      </c>
      <c r="D290" s="282" t="str">
        <f>D4</f>
        <v>Razdjelnici (O)</v>
      </c>
      <c r="E290" s="282"/>
      <c r="F290" s="282"/>
      <c r="G290" s="282"/>
      <c r="H290" s="604">
        <f>H50</f>
        <v>0</v>
      </c>
      <c r="I290" s="435"/>
    </row>
    <row r="291" spans="3:9" ht="15.75" x14ac:dyDescent="0.25">
      <c r="C291" s="280" t="s">
        <v>24</v>
      </c>
      <c r="D291" s="282" t="str">
        <f>D53</f>
        <v>Kabeli (O)</v>
      </c>
      <c r="E291" s="282"/>
      <c r="F291" s="282"/>
      <c r="G291" s="282"/>
      <c r="H291" s="604">
        <f>H74</f>
        <v>0</v>
      </c>
      <c r="I291" s="435"/>
    </row>
    <row r="292" spans="3:9" ht="15.75" x14ac:dyDescent="0.25">
      <c r="C292" s="280" t="s">
        <v>25</v>
      </c>
      <c r="D292" s="440" t="str">
        <f>D77</f>
        <v>Unutarnja i vanjska rasvjeta (O)</v>
      </c>
      <c r="E292" s="282"/>
      <c r="F292" s="282"/>
      <c r="G292" s="282"/>
      <c r="H292" s="604">
        <f>H101</f>
        <v>0</v>
      </c>
      <c r="I292" s="435"/>
    </row>
    <row r="293" spans="3:9" ht="15.75" x14ac:dyDescent="0.25">
      <c r="C293" s="280" t="s">
        <v>26</v>
      </c>
      <c r="D293" s="282" t="str">
        <f>D105</f>
        <v>Utičnice, izvodi, priključci, ostala oprema (O)</v>
      </c>
      <c r="E293" s="282"/>
      <c r="F293" s="282"/>
      <c r="G293" s="282"/>
      <c r="H293" s="604">
        <f>H212</f>
        <v>0</v>
      </c>
      <c r="I293" s="435"/>
    </row>
    <row r="294" spans="3:9" ht="15.75" x14ac:dyDescent="0.25">
      <c r="C294" s="280" t="s">
        <v>324</v>
      </c>
      <c r="D294" s="282" t="str">
        <f>D216</f>
        <v>Sustav zaštite od udara munje (O)</v>
      </c>
      <c r="E294" s="282"/>
      <c r="F294" s="282"/>
      <c r="G294" s="282"/>
      <c r="H294" s="604">
        <f>H228</f>
        <v>0</v>
      </c>
      <c r="I294" s="435"/>
    </row>
    <row r="295" spans="3:9" ht="15.75" x14ac:dyDescent="0.25">
      <c r="C295" s="280"/>
      <c r="D295" s="731"/>
      <c r="E295" s="731"/>
      <c r="F295" s="731"/>
      <c r="G295" s="731"/>
      <c r="H295" s="604"/>
      <c r="I295" s="435"/>
    </row>
    <row r="296" spans="3:9" ht="15.75" x14ac:dyDescent="0.25">
      <c r="C296" s="280" t="s">
        <v>27</v>
      </c>
      <c r="D296" s="730" t="s">
        <v>28</v>
      </c>
      <c r="E296" s="730"/>
      <c r="F296" s="730"/>
      <c r="G296" s="730"/>
      <c r="H296" s="604"/>
      <c r="I296" s="435"/>
    </row>
    <row r="297" spans="3:9" ht="15.75" x14ac:dyDescent="0.25">
      <c r="C297" s="280"/>
      <c r="D297" s="731"/>
      <c r="E297" s="731"/>
      <c r="F297" s="731"/>
      <c r="G297" s="731"/>
      <c r="H297" s="604"/>
      <c r="I297" s="435"/>
    </row>
    <row r="298" spans="3:9" ht="15.75" x14ac:dyDescent="0.25">
      <c r="C298" s="280" t="s">
        <v>29</v>
      </c>
      <c r="D298" s="729" t="str">
        <f>D231</f>
        <v>Telefonska instalacija (O)</v>
      </c>
      <c r="E298" s="729"/>
      <c r="F298" s="729"/>
      <c r="G298" s="729"/>
      <c r="H298" s="604">
        <f>H278</f>
        <v>0</v>
      </c>
      <c r="I298" s="435"/>
    </row>
    <row r="299" spans="3:9" ht="15.75" x14ac:dyDescent="0.25">
      <c r="C299" s="280"/>
      <c r="D299" s="281"/>
      <c r="E299" s="281"/>
      <c r="F299" s="281"/>
      <c r="G299" s="281"/>
      <c r="H299" s="438"/>
      <c r="I299" s="121"/>
    </row>
    <row r="300" spans="3:9" ht="18" x14ac:dyDescent="0.25">
      <c r="C300" s="280"/>
      <c r="D300" s="120" t="s">
        <v>196</v>
      </c>
      <c r="E300" s="433"/>
      <c r="F300" s="433"/>
      <c r="G300" s="726">
        <f>SUM(H290:H298)</f>
        <v>0</v>
      </c>
      <c r="H300" s="726"/>
      <c r="I300" s="436"/>
    </row>
    <row r="301" spans="3:9" ht="15.75" x14ac:dyDescent="0.25">
      <c r="C301" s="280"/>
      <c r="D301" s="434" t="s">
        <v>193</v>
      </c>
      <c r="E301" s="433"/>
      <c r="F301" s="433"/>
      <c r="G301" s="419"/>
      <c r="H301" s="439">
        <f>G300*0.25</f>
        <v>0</v>
      </c>
      <c r="I301" s="437"/>
    </row>
    <row r="302" spans="3:9" ht="15.75" x14ac:dyDescent="0.25">
      <c r="C302" s="280"/>
      <c r="D302" s="434" t="s">
        <v>194</v>
      </c>
      <c r="E302" s="433"/>
      <c r="F302" s="433"/>
      <c r="G302" s="419"/>
      <c r="H302" s="439">
        <f>G300+H301</f>
        <v>0</v>
      </c>
      <c r="I302" s="437"/>
    </row>
  </sheetData>
  <mergeCells count="12">
    <mergeCell ref="A1:C1"/>
    <mergeCell ref="E1:F1"/>
    <mergeCell ref="G1:H1"/>
    <mergeCell ref="A2:B2"/>
    <mergeCell ref="G300:H300"/>
    <mergeCell ref="D282:G283"/>
    <mergeCell ref="D285:G286"/>
    <mergeCell ref="D288:G288"/>
    <mergeCell ref="D298:G298"/>
    <mergeCell ref="D296:G296"/>
    <mergeCell ref="D297:G297"/>
    <mergeCell ref="D295:G295"/>
  </mergeCells>
  <conditionalFormatting sqref="H2:H10 H12:H13 H15 H102:H103 H75:H82 H213:H214 H229:H230 H279:H281 H303:H64705 H31:H32 H34:H56 H17">
    <cfRule type="cellIs" dxfId="71" priority="42" stopIfTrue="1" operator="equal">
      <formula>0</formula>
    </cfRule>
  </conditionalFormatting>
  <conditionalFormatting sqref="H11">
    <cfRule type="cellIs" dxfId="70" priority="41" stopIfTrue="1" operator="equal">
      <formula>0</formula>
    </cfRule>
  </conditionalFormatting>
  <conditionalFormatting sqref="H14">
    <cfRule type="cellIs" dxfId="69" priority="40" stopIfTrue="1" operator="equal">
      <formula>0</formula>
    </cfRule>
  </conditionalFormatting>
  <conditionalFormatting sqref="H16">
    <cfRule type="cellIs" dxfId="68" priority="39" stopIfTrue="1" operator="equal">
      <formula>0</formula>
    </cfRule>
  </conditionalFormatting>
  <conditionalFormatting sqref="H63">
    <cfRule type="cellIs" dxfId="67" priority="35" stopIfTrue="1" operator="equal">
      <formula>0</formula>
    </cfRule>
  </conditionalFormatting>
  <conditionalFormatting sqref="H85">
    <cfRule type="cellIs" dxfId="66" priority="25" stopIfTrue="1" operator="equal">
      <formula>0</formula>
    </cfRule>
  </conditionalFormatting>
  <conditionalFormatting sqref="H66:H74">
    <cfRule type="cellIs" dxfId="65" priority="38" stopIfTrue="1" operator="equal">
      <formula>0</formula>
    </cfRule>
  </conditionalFormatting>
  <conditionalFormatting sqref="H59:H62 H64:H65">
    <cfRule type="cellIs" dxfId="64" priority="37" stopIfTrue="1" operator="equal">
      <formula>0</formula>
    </cfRule>
  </conditionalFormatting>
  <conditionalFormatting sqref="H57:H58">
    <cfRule type="cellIs" dxfId="63" priority="36" stopIfTrue="1" operator="equal">
      <formula>0</formula>
    </cfRule>
  </conditionalFormatting>
  <conditionalFormatting sqref="H88 H90 H96 H92 H94 H98:H101">
    <cfRule type="cellIs" dxfId="62" priority="34" stopIfTrue="1" operator="equal">
      <formula>0</formula>
    </cfRule>
  </conditionalFormatting>
  <conditionalFormatting sqref="H89">
    <cfRule type="cellIs" dxfId="61" priority="33" stopIfTrue="1" operator="equal">
      <formula>0</formula>
    </cfRule>
  </conditionalFormatting>
  <conditionalFormatting sqref="H91">
    <cfRule type="cellIs" dxfId="60" priority="32" stopIfTrue="1" operator="equal">
      <formula>0</formula>
    </cfRule>
  </conditionalFormatting>
  <conditionalFormatting sqref="H95">
    <cfRule type="cellIs" dxfId="59" priority="31" stopIfTrue="1" operator="equal">
      <formula>0</formula>
    </cfRule>
  </conditionalFormatting>
  <conditionalFormatting sqref="H97">
    <cfRule type="cellIs" dxfId="58" priority="30" stopIfTrue="1" operator="equal">
      <formula>0</formula>
    </cfRule>
  </conditionalFormatting>
  <conditionalFormatting sqref="H84 H86">
    <cfRule type="cellIs" dxfId="57" priority="29" stopIfTrue="1" operator="equal">
      <formula>0</formula>
    </cfRule>
  </conditionalFormatting>
  <conditionalFormatting sqref="H87">
    <cfRule type="cellIs" dxfId="56" priority="28" stopIfTrue="1" operator="equal">
      <formula>0</formula>
    </cfRule>
  </conditionalFormatting>
  <conditionalFormatting sqref="H83">
    <cfRule type="cellIs" dxfId="55" priority="27" stopIfTrue="1" operator="equal">
      <formula>0</formula>
    </cfRule>
  </conditionalFormatting>
  <conditionalFormatting sqref="H93">
    <cfRule type="cellIs" dxfId="54" priority="26" stopIfTrue="1" operator="equal">
      <formula>0</formula>
    </cfRule>
  </conditionalFormatting>
  <conditionalFormatting sqref="H104:H109 H211:H212 H191:H195 H197:H209 H148:H175 H112">
    <cfRule type="cellIs" dxfId="53" priority="24" stopIfTrue="1" operator="equal">
      <formula>0</formula>
    </cfRule>
  </conditionalFormatting>
  <conditionalFormatting sqref="H140 H133 H126 H183 H119">
    <cfRule type="cellIs" dxfId="52" priority="23" stopIfTrue="1" operator="equal">
      <formula>0</formula>
    </cfRule>
  </conditionalFormatting>
  <conditionalFormatting sqref="H134:H139">
    <cfRule type="cellIs" dxfId="51" priority="22" stopIfTrue="1" operator="equal">
      <formula>0</formula>
    </cfRule>
  </conditionalFormatting>
  <conditionalFormatting sqref="H196">
    <cfRule type="cellIs" dxfId="50" priority="21" stopIfTrue="1" operator="equal">
      <formula>0</formula>
    </cfRule>
  </conditionalFormatting>
  <conditionalFormatting sqref="H127:H132">
    <cfRule type="cellIs" dxfId="49" priority="20" stopIfTrue="1" operator="equal">
      <formula>0</formula>
    </cfRule>
  </conditionalFormatting>
  <conditionalFormatting sqref="H120 H125">
    <cfRule type="cellIs" dxfId="48" priority="19" stopIfTrue="1" operator="equal">
      <formula>0</formula>
    </cfRule>
  </conditionalFormatting>
  <conditionalFormatting sqref="H141:H147">
    <cfRule type="cellIs" dxfId="47" priority="18" stopIfTrue="1" operator="equal">
      <formula>0</formula>
    </cfRule>
  </conditionalFormatting>
  <conditionalFormatting sqref="H176:H182">
    <cfRule type="cellIs" dxfId="46" priority="17" stopIfTrue="1" operator="equal">
      <formula>0</formula>
    </cfRule>
  </conditionalFormatting>
  <conditionalFormatting sqref="H184:H190">
    <cfRule type="cellIs" dxfId="45" priority="16" stopIfTrue="1" operator="equal">
      <formula>0</formula>
    </cfRule>
  </conditionalFormatting>
  <conditionalFormatting sqref="H113 H118">
    <cfRule type="cellIs" dxfId="44" priority="15" stopIfTrue="1" operator="equal">
      <formula>0</formula>
    </cfRule>
  </conditionalFormatting>
  <conditionalFormatting sqref="H111">
    <cfRule type="cellIs" dxfId="43" priority="14" stopIfTrue="1" operator="equal">
      <formula>0</formula>
    </cfRule>
  </conditionalFormatting>
  <conditionalFormatting sqref="H215:H219 H222 H224:H228">
    <cfRule type="cellIs" dxfId="42" priority="13" stopIfTrue="1" operator="equal">
      <formula>0</formula>
    </cfRule>
  </conditionalFormatting>
  <conditionalFormatting sqref="H221">
    <cfRule type="cellIs" dxfId="41" priority="12" stopIfTrue="1" operator="equal">
      <formula>0</formula>
    </cfRule>
  </conditionalFormatting>
  <conditionalFormatting sqref="H223">
    <cfRule type="cellIs" dxfId="40" priority="11" stopIfTrue="1" operator="equal">
      <formula>0</formula>
    </cfRule>
  </conditionalFormatting>
  <conditionalFormatting sqref="H262 H264:H278 H231:H234 H236:H238">
    <cfRule type="cellIs" dxfId="39" priority="9" stopIfTrue="1" operator="equal">
      <formula>0</formula>
    </cfRule>
  </conditionalFormatting>
  <conditionalFormatting sqref="H240 H242:H261">
    <cfRule type="cellIs" dxfId="38" priority="8" stopIfTrue="1" operator="equal">
      <formula>0</formula>
    </cfRule>
  </conditionalFormatting>
  <conditionalFormatting sqref="H239">
    <cfRule type="cellIs" dxfId="37" priority="7" stopIfTrue="1" operator="equal">
      <formula>0</formula>
    </cfRule>
  </conditionalFormatting>
  <conditionalFormatting sqref="H241">
    <cfRule type="cellIs" dxfId="36" priority="6" stopIfTrue="1" operator="equal">
      <formula>0</formula>
    </cfRule>
  </conditionalFormatting>
  <conditionalFormatting sqref="H235">
    <cfRule type="cellIs" dxfId="35" priority="5" stopIfTrue="1" operator="equal">
      <formula>0</formula>
    </cfRule>
  </conditionalFormatting>
  <conditionalFormatting sqref="H263">
    <cfRule type="cellIs" dxfId="34" priority="4" stopIfTrue="1" operator="equal">
      <formula>0</formula>
    </cfRule>
  </conditionalFormatting>
  <conditionalFormatting sqref="H290:I298">
    <cfRule type="cellIs" dxfId="33" priority="3" stopIfTrue="1" operator="equal">
      <formula>0</formula>
    </cfRule>
  </conditionalFormatting>
  <conditionalFormatting sqref="H28:H30 H18:H26">
    <cfRule type="cellIs" dxfId="32" priority="2" stopIfTrue="1" operator="equal">
      <formula>0</formula>
    </cfRule>
  </conditionalFormatting>
  <conditionalFormatting sqref="H27">
    <cfRule type="cellIs" dxfId="31" priority="1" stopIfTrue="1" operator="equal">
      <formula>0</formula>
    </cfRule>
  </conditionalFormatting>
  <pageMargins left="0.85" right="0.39370078740157483" top="0.51" bottom="0.59055118110236227" header="0.4" footer="0.4"/>
  <pageSetup paperSize="9" scale="67" orientation="portrait" r:id="rId1"/>
  <headerFooter alignWithMargins="0">
    <oddFooter>&amp;L
&amp;F&amp;C
&amp;A&amp;R
&amp;P / &amp;N</oddFooter>
  </headerFooter>
  <rowBreaks count="7" manualBreakCount="7">
    <brk id="51" max="8" man="1"/>
    <brk id="75" max="16383" man="1"/>
    <brk id="102" max="16383" man="1"/>
    <brk id="168" max="7" man="1"/>
    <brk id="213" max="16383" man="1"/>
    <brk id="229" max="16383" man="1"/>
    <brk id="279"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F307"/>
  <sheetViews>
    <sheetView view="pageBreakPreview" topLeftCell="A127" zoomScaleNormal="100" zoomScaleSheetLayoutView="100" workbookViewId="0">
      <selection activeCell="E33" sqref="E30:E33"/>
    </sheetView>
  </sheetViews>
  <sheetFormatPr defaultColWidth="9.140625" defaultRowHeight="12.75" x14ac:dyDescent="0.2"/>
  <cols>
    <col min="1" max="1" width="7.42578125" style="137" customWidth="1"/>
    <col min="2" max="2" width="53.42578125" style="138" customWidth="1"/>
    <col min="3" max="3" width="7.42578125" style="139" customWidth="1"/>
    <col min="4" max="4" width="8.140625" style="140" customWidth="1"/>
    <col min="5" max="5" width="11.5703125" style="141" customWidth="1"/>
    <col min="6" max="6" width="14.85546875" style="142" bestFit="1" customWidth="1"/>
    <col min="7" max="16384" width="9.140625" style="128"/>
  </cols>
  <sheetData>
    <row r="1" spans="1:6" s="122" customFormat="1" ht="18" x14ac:dyDescent="0.25">
      <c r="A1" s="735"/>
      <c r="B1" s="735"/>
      <c r="C1" s="735"/>
      <c r="D1" s="735"/>
      <c r="E1" s="735"/>
      <c r="F1" s="735"/>
    </row>
    <row r="2" spans="1:6" s="122" customFormat="1" ht="18" x14ac:dyDescent="0.25">
      <c r="A2" s="279"/>
      <c r="B2" s="124"/>
      <c r="C2" s="123"/>
      <c r="D2" s="125"/>
      <c r="E2" s="126"/>
      <c r="F2" s="127"/>
    </row>
    <row r="3" spans="1:6" s="122" customFormat="1" ht="18" x14ac:dyDescent="0.25">
      <c r="A3" s="279"/>
      <c r="B3" s="124"/>
      <c r="C3" s="123"/>
      <c r="D3" s="125"/>
      <c r="E3" s="126"/>
      <c r="F3" s="127"/>
    </row>
    <row r="4" spans="1:6" s="122" customFormat="1" ht="18" x14ac:dyDescent="0.25">
      <c r="A4" s="279"/>
      <c r="B4" s="124"/>
      <c r="C4" s="123"/>
      <c r="D4" s="125"/>
      <c r="E4" s="126"/>
      <c r="F4" s="127"/>
    </row>
    <row r="5" spans="1:6" s="122" customFormat="1" ht="18" x14ac:dyDescent="0.25">
      <c r="A5" s="279"/>
      <c r="B5" s="124"/>
      <c r="C5" s="123"/>
      <c r="D5" s="125"/>
      <c r="E5" s="126"/>
      <c r="F5" s="127"/>
    </row>
    <row r="6" spans="1:6" s="122" customFormat="1" ht="18" x14ac:dyDescent="0.25">
      <c r="A6" s="279"/>
      <c r="B6" s="124"/>
      <c r="C6" s="123"/>
      <c r="D6" s="125"/>
      <c r="E6" s="126"/>
      <c r="F6" s="127"/>
    </row>
    <row r="7" spans="1:6" s="122" customFormat="1" ht="18" x14ac:dyDescent="0.25">
      <c r="A7" s="279"/>
      <c r="B7" s="124"/>
      <c r="C7" s="123"/>
      <c r="D7" s="125"/>
      <c r="E7" s="126"/>
      <c r="F7" s="127"/>
    </row>
    <row r="8" spans="1:6" s="122" customFormat="1" ht="18" x14ac:dyDescent="0.25">
      <c r="A8" s="279"/>
      <c r="B8" s="124"/>
      <c r="C8" s="123"/>
      <c r="D8" s="125"/>
      <c r="E8" s="126"/>
      <c r="F8" s="127"/>
    </row>
    <row r="9" spans="1:6" s="122" customFormat="1" ht="18" x14ac:dyDescent="0.25">
      <c r="A9" s="279"/>
      <c r="B9" s="124"/>
      <c r="C9" s="123"/>
      <c r="D9" s="125"/>
      <c r="E9" s="126"/>
      <c r="F9" s="127"/>
    </row>
    <row r="10" spans="1:6" s="122" customFormat="1" ht="18" x14ac:dyDescent="0.25">
      <c r="A10" s="736" t="s">
        <v>198</v>
      </c>
      <c r="B10" s="736"/>
      <c r="C10" s="736"/>
      <c r="D10" s="736"/>
      <c r="E10" s="736"/>
      <c r="F10" s="736"/>
    </row>
    <row r="11" spans="1:6" s="122" customFormat="1" ht="18" x14ac:dyDescent="0.25">
      <c r="A11" s="551"/>
      <c r="B11" s="551"/>
      <c r="C11" s="551"/>
      <c r="D11" s="552"/>
      <c r="E11" s="553"/>
      <c r="F11" s="554"/>
    </row>
    <row r="12" spans="1:6" s="122" customFormat="1" ht="14.25" x14ac:dyDescent="0.2">
      <c r="A12" s="734" t="s">
        <v>199</v>
      </c>
      <c r="B12" s="734"/>
      <c r="C12" s="734"/>
      <c r="D12" s="734"/>
      <c r="E12" s="734"/>
      <c r="F12" s="734"/>
    </row>
    <row r="13" spans="1:6" s="122" customFormat="1" ht="15" x14ac:dyDescent="0.25">
      <c r="A13" s="734" t="s">
        <v>200</v>
      </c>
      <c r="B13" s="734"/>
      <c r="C13" s="734"/>
      <c r="D13" s="734"/>
      <c r="E13" s="734"/>
      <c r="F13" s="734"/>
    </row>
    <row r="14" spans="1:6" s="122" customFormat="1" ht="14.25" x14ac:dyDescent="0.2">
      <c r="A14" s="734" t="s">
        <v>201</v>
      </c>
      <c r="B14" s="734"/>
      <c r="C14" s="734"/>
      <c r="D14" s="734"/>
      <c r="E14" s="734"/>
      <c r="F14" s="734"/>
    </row>
    <row r="15" spans="1:6" s="122" customFormat="1" ht="14.25" x14ac:dyDescent="0.2">
      <c r="A15" s="734" t="s">
        <v>202</v>
      </c>
      <c r="B15" s="734"/>
      <c r="C15" s="734"/>
      <c r="D15" s="734"/>
      <c r="E15" s="734"/>
      <c r="F15" s="734"/>
    </row>
    <row r="16" spans="1:6" s="122" customFormat="1" ht="14.25" x14ac:dyDescent="0.2">
      <c r="A16" s="734" t="s">
        <v>203</v>
      </c>
      <c r="B16" s="734"/>
      <c r="C16" s="734"/>
      <c r="D16" s="734"/>
      <c r="E16" s="734"/>
      <c r="F16" s="734"/>
    </row>
    <row r="17" spans="1:6" s="122" customFormat="1" ht="18" x14ac:dyDescent="0.25">
      <c r="A17" s="555"/>
      <c r="B17" s="551"/>
      <c r="C17" s="555"/>
      <c r="D17" s="556"/>
      <c r="E17" s="557"/>
      <c r="F17" s="558"/>
    </row>
    <row r="18" spans="1:6" s="122" customFormat="1" ht="18" x14ac:dyDescent="0.25">
      <c r="A18" s="555"/>
      <c r="B18" s="551"/>
      <c r="C18" s="555"/>
      <c r="D18" s="556"/>
      <c r="E18" s="557"/>
      <c r="F18" s="558"/>
    </row>
    <row r="19" spans="1:6" s="122" customFormat="1" ht="18" x14ac:dyDescent="0.25">
      <c r="A19" s="555"/>
      <c r="B19" s="551"/>
      <c r="C19" s="555"/>
      <c r="D19" s="556"/>
      <c r="E19" s="557"/>
      <c r="F19" s="558"/>
    </row>
    <row r="20" spans="1:6" s="122" customFormat="1" ht="18" x14ac:dyDescent="0.25">
      <c r="A20" s="737" t="s">
        <v>204</v>
      </c>
      <c r="B20" s="737"/>
      <c r="C20" s="737"/>
      <c r="D20" s="737"/>
      <c r="E20" s="737"/>
      <c r="F20" s="737"/>
    </row>
    <row r="21" spans="1:6" s="122" customFormat="1" ht="15" customHeight="1" x14ac:dyDescent="0.2">
      <c r="A21" s="129"/>
      <c r="B21" s="559" t="s">
        <v>205</v>
      </c>
      <c r="C21" s="177"/>
      <c r="D21" s="178"/>
      <c r="E21" s="135"/>
      <c r="F21" s="136"/>
    </row>
    <row r="22" spans="1:6" s="122" customFormat="1" ht="15" customHeight="1" x14ac:dyDescent="0.2">
      <c r="A22" s="129"/>
      <c r="B22" s="560"/>
      <c r="C22" s="177"/>
      <c r="D22" s="178"/>
      <c r="E22" s="135"/>
      <c r="F22" s="136"/>
    </row>
    <row r="23" spans="1:6" s="144" customFormat="1" ht="14.25" customHeight="1" x14ac:dyDescent="0.2">
      <c r="A23" s="562" t="s">
        <v>49</v>
      </c>
      <c r="B23" s="561" t="s">
        <v>206</v>
      </c>
      <c r="C23" s="562" t="s">
        <v>207</v>
      </c>
      <c r="D23" s="563" t="s">
        <v>52</v>
      </c>
      <c r="E23" s="564" t="s">
        <v>208</v>
      </c>
      <c r="F23" s="565" t="s">
        <v>54</v>
      </c>
    </row>
    <row r="24" spans="1:6" s="144" customFormat="1" ht="14.25" customHeight="1" x14ac:dyDescent="0.2">
      <c r="A24" s="562" t="s">
        <v>24</v>
      </c>
      <c r="B24" s="566" t="s">
        <v>471</v>
      </c>
      <c r="C24" s="580"/>
      <c r="D24" s="581"/>
      <c r="E24" s="582"/>
      <c r="F24" s="583"/>
    </row>
    <row r="25" spans="1:6" s="144" customFormat="1" ht="14.25" customHeight="1" x14ac:dyDescent="0.2">
      <c r="A25" s="159"/>
      <c r="B25" s="183"/>
      <c r="C25" s="133"/>
      <c r="D25" s="134"/>
      <c r="E25" s="202"/>
      <c r="F25" s="203"/>
    </row>
    <row r="26" spans="1:6" s="144" customFormat="1" ht="14.25" customHeight="1" x14ac:dyDescent="0.2">
      <c r="A26" s="146" t="s">
        <v>276</v>
      </c>
      <c r="B26" s="147" t="s">
        <v>473</v>
      </c>
      <c r="C26" s="148"/>
      <c r="D26" s="149"/>
      <c r="E26" s="584"/>
      <c r="F26" s="579"/>
    </row>
    <row r="27" spans="1:6" s="144" customFormat="1" ht="14.25" customHeight="1" x14ac:dyDescent="0.2">
      <c r="A27" s="153"/>
      <c r="B27" s="154"/>
      <c r="C27" s="148"/>
      <c r="D27" s="155"/>
      <c r="E27" s="567"/>
      <c r="F27" s="568">
        <f t="shared" ref="F27:F62" si="0">D27*E27</f>
        <v>0</v>
      </c>
    </row>
    <row r="28" spans="1:6" s="144" customFormat="1" ht="76.5" x14ac:dyDescent="0.2">
      <c r="A28" s="157" t="s">
        <v>277</v>
      </c>
      <c r="B28" s="158" t="s">
        <v>209</v>
      </c>
      <c r="C28" s="148"/>
      <c r="D28" s="155"/>
      <c r="E28" s="567"/>
      <c r="F28" s="568">
        <f t="shared" si="0"/>
        <v>0</v>
      </c>
    </row>
    <row r="29" spans="1:6" s="144" customFormat="1" ht="14.25" customHeight="1" x14ac:dyDescent="0.2">
      <c r="A29" s="159"/>
      <c r="B29" s="160" t="s">
        <v>210</v>
      </c>
      <c r="C29" s="148"/>
      <c r="D29" s="155"/>
      <c r="E29" s="569"/>
      <c r="F29" s="570">
        <f t="shared" si="0"/>
        <v>0</v>
      </c>
    </row>
    <row r="30" spans="1:6" s="144" customFormat="1" ht="14.25" customHeight="1" x14ac:dyDescent="0.2">
      <c r="A30" s="159"/>
      <c r="B30" s="161" t="s">
        <v>211</v>
      </c>
      <c r="C30" s="162" t="s">
        <v>212</v>
      </c>
      <c r="D30" s="155">
        <v>20</v>
      </c>
      <c r="E30" s="571"/>
      <c r="F30" s="570">
        <f t="shared" si="0"/>
        <v>0</v>
      </c>
    </row>
    <row r="31" spans="1:6" s="144" customFormat="1" ht="14.25" customHeight="1" x14ac:dyDescent="0.2">
      <c r="A31" s="159"/>
      <c r="B31" s="161" t="s">
        <v>213</v>
      </c>
      <c r="C31" s="162" t="s">
        <v>212</v>
      </c>
      <c r="D31" s="155">
        <v>6</v>
      </c>
      <c r="E31" s="571"/>
      <c r="F31" s="570">
        <f t="shared" si="0"/>
        <v>0</v>
      </c>
    </row>
    <row r="32" spans="1:6" s="144" customFormat="1" ht="14.25" customHeight="1" x14ac:dyDescent="0.2">
      <c r="A32" s="408"/>
      <c r="B32" s="132" t="s">
        <v>214</v>
      </c>
      <c r="C32" s="162" t="s">
        <v>212</v>
      </c>
      <c r="D32" s="155">
        <v>1.5</v>
      </c>
      <c r="E32" s="571"/>
      <c r="F32" s="570">
        <f t="shared" si="0"/>
        <v>0</v>
      </c>
    </row>
    <row r="33" spans="1:6" s="144" customFormat="1" ht="14.25" customHeight="1" x14ac:dyDescent="0.2">
      <c r="A33" s="408"/>
      <c r="B33" s="132"/>
      <c r="C33" s="162"/>
      <c r="D33" s="155"/>
      <c r="E33" s="571"/>
      <c r="F33" s="570"/>
    </row>
    <row r="34" spans="1:6" s="144" customFormat="1" ht="14.25" customHeight="1" x14ac:dyDescent="0.2">
      <c r="A34" s="648" t="s">
        <v>278</v>
      </c>
      <c r="B34" s="164" t="s">
        <v>215</v>
      </c>
      <c r="C34" s="165"/>
      <c r="D34" s="163"/>
      <c r="E34" s="166"/>
      <c r="F34" s="570">
        <f t="shared" ref="F34:F50" si="1">D34*E34</f>
        <v>0</v>
      </c>
    </row>
    <row r="35" spans="1:6" s="144" customFormat="1" ht="14.25" customHeight="1" x14ac:dyDescent="0.2">
      <c r="A35" s="408"/>
      <c r="B35" s="132" t="s">
        <v>214</v>
      </c>
      <c r="C35" s="133" t="s">
        <v>212</v>
      </c>
      <c r="D35" s="163">
        <v>8</v>
      </c>
      <c r="E35" s="571"/>
      <c r="F35" s="570">
        <f t="shared" si="1"/>
        <v>0</v>
      </c>
    </row>
    <row r="36" spans="1:6" s="144" customFormat="1" ht="14.25" customHeight="1" x14ac:dyDescent="0.2">
      <c r="A36" s="408"/>
      <c r="B36" s="132"/>
      <c r="C36" s="133"/>
      <c r="D36" s="163"/>
      <c r="E36" s="571"/>
      <c r="F36" s="570">
        <f t="shared" si="1"/>
        <v>0</v>
      </c>
    </row>
    <row r="37" spans="1:6" s="144" customFormat="1" ht="14.25" customHeight="1" x14ac:dyDescent="0.2">
      <c r="A37" s="649" t="s">
        <v>279</v>
      </c>
      <c r="B37" s="167" t="s">
        <v>216</v>
      </c>
      <c r="C37" s="168"/>
      <c r="D37" s="169"/>
      <c r="E37" s="170"/>
      <c r="F37" s="570">
        <f t="shared" si="1"/>
        <v>0</v>
      </c>
    </row>
    <row r="38" spans="1:6" s="144" customFormat="1" ht="14.25" customHeight="1" x14ac:dyDescent="0.2">
      <c r="A38" s="409"/>
      <c r="B38" s="161" t="s">
        <v>217</v>
      </c>
      <c r="C38" s="162" t="s">
        <v>12</v>
      </c>
      <c r="D38" s="169">
        <v>1</v>
      </c>
      <c r="E38" s="572"/>
      <c r="F38" s="570">
        <f t="shared" si="1"/>
        <v>0</v>
      </c>
    </row>
    <row r="39" spans="1:6" s="144" customFormat="1" ht="14.25" customHeight="1" x14ac:dyDescent="0.2">
      <c r="A39" s="409"/>
      <c r="B39" s="161" t="s">
        <v>218</v>
      </c>
      <c r="C39" s="162"/>
      <c r="D39" s="169"/>
      <c r="E39" s="572"/>
      <c r="F39" s="570">
        <f t="shared" si="1"/>
        <v>0</v>
      </c>
    </row>
    <row r="40" spans="1:6" s="144" customFormat="1" ht="14.25" customHeight="1" x14ac:dyDescent="0.2">
      <c r="A40" s="409"/>
      <c r="B40" s="161"/>
      <c r="C40" s="162"/>
      <c r="D40" s="169"/>
      <c r="E40" s="572"/>
      <c r="F40" s="570">
        <f t="shared" si="1"/>
        <v>0</v>
      </c>
    </row>
    <row r="41" spans="1:6" s="144" customFormat="1" ht="14.25" customHeight="1" x14ac:dyDescent="0.2">
      <c r="A41" s="649" t="s">
        <v>280</v>
      </c>
      <c r="B41" s="167" t="s">
        <v>219</v>
      </c>
      <c r="C41" s="168"/>
      <c r="D41" s="169"/>
      <c r="E41" s="172"/>
      <c r="F41" s="570">
        <f t="shared" si="1"/>
        <v>0</v>
      </c>
    </row>
    <row r="42" spans="1:6" s="144" customFormat="1" ht="14.25" customHeight="1" x14ac:dyDescent="0.2">
      <c r="A42" s="409"/>
      <c r="B42" s="161" t="s">
        <v>217</v>
      </c>
      <c r="C42" s="162" t="s">
        <v>12</v>
      </c>
      <c r="D42" s="169">
        <v>1</v>
      </c>
      <c r="E42" s="572"/>
      <c r="F42" s="570">
        <f t="shared" si="1"/>
        <v>0</v>
      </c>
    </row>
    <row r="43" spans="1:6" s="144" customFormat="1" ht="14.25" customHeight="1" x14ac:dyDescent="0.2">
      <c r="A43" s="409"/>
      <c r="B43" s="161" t="s">
        <v>218</v>
      </c>
      <c r="C43" s="162"/>
      <c r="D43" s="169"/>
      <c r="E43" s="572"/>
      <c r="F43" s="570">
        <f t="shared" si="1"/>
        <v>0</v>
      </c>
    </row>
    <row r="44" spans="1:6" s="144" customFormat="1" ht="14.25" customHeight="1" x14ac:dyDescent="0.2">
      <c r="A44" s="407"/>
      <c r="B44" s="132"/>
      <c r="C44" s="173"/>
      <c r="D44" s="134"/>
      <c r="E44" s="174"/>
      <c r="F44" s="570">
        <f t="shared" si="1"/>
        <v>0</v>
      </c>
    </row>
    <row r="45" spans="1:6" s="144" customFormat="1" ht="14.25" customHeight="1" x14ac:dyDescent="0.2">
      <c r="A45" s="650" t="s">
        <v>281</v>
      </c>
      <c r="B45" s="175" t="s">
        <v>220</v>
      </c>
      <c r="C45" s="133" t="s">
        <v>12</v>
      </c>
      <c r="D45" s="134">
        <v>1</v>
      </c>
      <c r="E45" s="174"/>
      <c r="F45" s="570">
        <f t="shared" si="1"/>
        <v>0</v>
      </c>
    </row>
    <row r="46" spans="1:6" s="144" customFormat="1" ht="14.25" customHeight="1" x14ac:dyDescent="0.2">
      <c r="A46" s="407"/>
      <c r="B46" s="132" t="s">
        <v>221</v>
      </c>
      <c r="C46" s="173"/>
      <c r="D46" s="134"/>
      <c r="E46" s="174"/>
      <c r="F46" s="570">
        <f t="shared" si="1"/>
        <v>0</v>
      </c>
    </row>
    <row r="47" spans="1:6" s="144" customFormat="1" ht="14.25" customHeight="1" x14ac:dyDescent="0.2">
      <c r="A47" s="410"/>
      <c r="B47" s="176"/>
      <c r="C47" s="177"/>
      <c r="D47" s="178"/>
      <c r="E47" s="269"/>
      <c r="F47" s="570">
        <f t="shared" si="1"/>
        <v>0</v>
      </c>
    </row>
    <row r="48" spans="1:6" s="144" customFormat="1" ht="14.25" customHeight="1" x14ac:dyDescent="0.2">
      <c r="A48" s="650" t="s">
        <v>282</v>
      </c>
      <c r="B48" s="175" t="s">
        <v>222</v>
      </c>
      <c r="C48" s="173"/>
      <c r="D48" s="134"/>
      <c r="E48" s="174"/>
      <c r="F48" s="570">
        <f t="shared" si="1"/>
        <v>0</v>
      </c>
    </row>
    <row r="49" spans="1:6" s="144" customFormat="1" ht="14.25" customHeight="1" x14ac:dyDescent="0.2">
      <c r="A49" s="407"/>
      <c r="B49" s="132" t="s">
        <v>214</v>
      </c>
      <c r="C49" s="133" t="s">
        <v>12</v>
      </c>
      <c r="D49" s="134">
        <v>1</v>
      </c>
      <c r="E49" s="572"/>
      <c r="F49" s="570">
        <f t="shared" si="1"/>
        <v>0</v>
      </c>
    </row>
    <row r="50" spans="1:6" s="144" customFormat="1" ht="14.25" customHeight="1" x14ac:dyDescent="0.2">
      <c r="A50" s="407"/>
      <c r="B50" s="132" t="s">
        <v>218</v>
      </c>
      <c r="C50" s="133"/>
      <c r="D50" s="134"/>
      <c r="E50" s="572"/>
      <c r="F50" s="570">
        <f t="shared" si="1"/>
        <v>0</v>
      </c>
    </row>
    <row r="51" spans="1:6" s="144" customFormat="1" ht="14.25" customHeight="1" x14ac:dyDescent="0.2">
      <c r="A51" s="129"/>
      <c r="B51" s="176"/>
      <c r="C51" s="177"/>
      <c r="D51" s="179"/>
      <c r="E51" s="269"/>
      <c r="F51" s="570"/>
    </row>
    <row r="52" spans="1:6" s="144" customFormat="1" ht="38.25" x14ac:dyDescent="0.2">
      <c r="A52" s="651" t="s">
        <v>934</v>
      </c>
      <c r="B52" s="132" t="s">
        <v>223</v>
      </c>
      <c r="C52" s="180"/>
      <c r="D52" s="181"/>
      <c r="E52" s="182"/>
      <c r="F52" s="570">
        <f t="shared" si="0"/>
        <v>0</v>
      </c>
    </row>
    <row r="53" spans="1:6" s="144" customFormat="1" ht="14.25" customHeight="1" x14ac:dyDescent="0.2">
      <c r="A53" s="159"/>
      <c r="B53" s="183" t="s">
        <v>224</v>
      </c>
      <c r="C53" s="133" t="s">
        <v>212</v>
      </c>
      <c r="D53" s="134">
        <v>21</v>
      </c>
      <c r="E53" s="572"/>
      <c r="F53" s="570">
        <f t="shared" si="0"/>
        <v>0</v>
      </c>
    </row>
    <row r="54" spans="1:6" s="144" customFormat="1" ht="14.25" customHeight="1" x14ac:dyDescent="0.2">
      <c r="A54" s="159"/>
      <c r="B54" s="184"/>
      <c r="C54" s="159"/>
      <c r="D54" s="185"/>
      <c r="E54" s="182"/>
      <c r="F54" s="570">
        <f t="shared" si="0"/>
        <v>0</v>
      </c>
    </row>
    <row r="55" spans="1:6" s="144" customFormat="1" ht="63.75" x14ac:dyDescent="0.2">
      <c r="A55" s="651" t="s">
        <v>935</v>
      </c>
      <c r="B55" s="132" t="s">
        <v>225</v>
      </c>
      <c r="C55" s="133" t="s">
        <v>212</v>
      </c>
      <c r="D55" s="134">
        <v>21</v>
      </c>
      <c r="E55" s="572"/>
      <c r="F55" s="570">
        <f t="shared" si="0"/>
        <v>0</v>
      </c>
    </row>
    <row r="56" spans="1:6" s="144" customFormat="1" ht="14.25" customHeight="1" x14ac:dyDescent="0.2">
      <c r="A56" s="157"/>
      <c r="B56" s="186"/>
      <c r="C56" s="159"/>
      <c r="D56" s="185"/>
      <c r="E56" s="174"/>
      <c r="F56" s="570">
        <f t="shared" si="0"/>
        <v>0</v>
      </c>
    </row>
    <row r="57" spans="1:6" s="144" customFormat="1" ht="25.5" x14ac:dyDescent="0.2">
      <c r="A57" s="651" t="s">
        <v>936</v>
      </c>
      <c r="B57" s="652" t="s">
        <v>226</v>
      </c>
      <c r="C57" s="173"/>
      <c r="D57" s="134"/>
      <c r="E57" s="174"/>
      <c r="F57" s="570">
        <f t="shared" si="0"/>
        <v>0</v>
      </c>
    </row>
    <row r="58" spans="1:6" s="144" customFormat="1" ht="14.25" customHeight="1" x14ac:dyDescent="0.2">
      <c r="A58" s="157"/>
      <c r="B58" s="132" t="s">
        <v>213</v>
      </c>
      <c r="C58" s="133" t="s">
        <v>12</v>
      </c>
      <c r="D58" s="134">
        <v>1</v>
      </c>
      <c r="E58" s="572"/>
      <c r="F58" s="570">
        <f t="shared" si="0"/>
        <v>0</v>
      </c>
    </row>
    <row r="59" spans="1:6" s="144" customFormat="1" ht="14.25" customHeight="1" x14ac:dyDescent="0.2">
      <c r="A59" s="157"/>
      <c r="B59" s="186"/>
      <c r="C59" s="133"/>
      <c r="D59" s="134"/>
      <c r="E59" s="572"/>
      <c r="F59" s="570">
        <f t="shared" si="0"/>
        <v>0</v>
      </c>
    </row>
    <row r="60" spans="1:6" s="144" customFormat="1" ht="25.5" x14ac:dyDescent="0.2">
      <c r="A60" s="651" t="s">
        <v>937</v>
      </c>
      <c r="B60" s="187" t="s">
        <v>227</v>
      </c>
      <c r="C60" s="133" t="s">
        <v>228</v>
      </c>
      <c r="D60" s="134">
        <v>1</v>
      </c>
      <c r="E60" s="572"/>
      <c r="F60" s="570">
        <f t="shared" si="0"/>
        <v>0</v>
      </c>
    </row>
    <row r="61" spans="1:6" s="144" customFormat="1" ht="14.25" customHeight="1" x14ac:dyDescent="0.2">
      <c r="A61" s="153"/>
      <c r="B61" s="188"/>
      <c r="C61" s="173"/>
      <c r="D61" s="134"/>
      <c r="E61" s="174"/>
      <c r="F61" s="570">
        <f t="shared" si="0"/>
        <v>0</v>
      </c>
    </row>
    <row r="62" spans="1:6" s="144" customFormat="1" ht="51" x14ac:dyDescent="0.2">
      <c r="A62" s="651" t="s">
        <v>938</v>
      </c>
      <c r="B62" s="186" t="s">
        <v>229</v>
      </c>
      <c r="C62" s="133" t="s">
        <v>12</v>
      </c>
      <c r="D62" s="134">
        <v>1</v>
      </c>
      <c r="E62" s="189"/>
      <c r="F62" s="570">
        <f t="shared" si="0"/>
        <v>0</v>
      </c>
    </row>
    <row r="63" spans="1:6" s="144" customFormat="1" ht="14.25" customHeight="1" x14ac:dyDescent="0.2">
      <c r="A63" s="153"/>
      <c r="B63" s="186"/>
      <c r="C63" s="133"/>
      <c r="D63" s="134"/>
      <c r="E63" s="174"/>
      <c r="F63" s="156"/>
    </row>
    <row r="64" spans="1:6" s="144" customFormat="1" ht="14.25" customHeight="1" x14ac:dyDescent="0.2">
      <c r="A64" s="732" t="s">
        <v>283</v>
      </c>
      <c r="B64" s="733"/>
      <c r="C64" s="733"/>
      <c r="D64" s="733"/>
      <c r="E64" s="733"/>
      <c r="F64" s="589">
        <f>SUM(F28:F62)</f>
        <v>0</v>
      </c>
    </row>
    <row r="65" spans="1:6" s="144" customFormat="1" ht="14.25" customHeight="1" x14ac:dyDescent="0.2">
      <c r="A65" s="143"/>
      <c r="B65" s="145"/>
      <c r="C65" s="191"/>
      <c r="D65" s="191"/>
      <c r="E65" s="192"/>
      <c r="F65" s="193"/>
    </row>
    <row r="66" spans="1:6" s="144" customFormat="1" ht="14.25" customHeight="1" x14ac:dyDescent="0.2">
      <c r="A66" s="143"/>
      <c r="B66" s="145"/>
      <c r="C66" s="191"/>
      <c r="D66" s="191"/>
      <c r="E66" s="192"/>
      <c r="F66" s="193"/>
    </row>
    <row r="67" spans="1:6" s="144" customFormat="1" ht="14.25" customHeight="1" x14ac:dyDescent="0.2">
      <c r="A67" s="194" t="s">
        <v>284</v>
      </c>
      <c r="B67" s="195" t="s">
        <v>474</v>
      </c>
      <c r="C67" s="159"/>
      <c r="D67" s="185"/>
      <c r="E67" s="196"/>
      <c r="F67" s="197"/>
    </row>
    <row r="68" spans="1:6" s="144" customFormat="1" ht="14.25" customHeight="1" x14ac:dyDescent="0.2">
      <c r="A68" s="194"/>
      <c r="B68" s="195"/>
      <c r="C68" s="159"/>
      <c r="D68" s="185"/>
      <c r="E68" s="196"/>
      <c r="F68" s="197"/>
    </row>
    <row r="69" spans="1:6" s="144" customFormat="1" ht="38.25" x14ac:dyDescent="0.2">
      <c r="A69" s="157" t="s">
        <v>285</v>
      </c>
      <c r="B69" s="132" t="s">
        <v>230</v>
      </c>
      <c r="C69" s="180"/>
      <c r="D69" s="134"/>
      <c r="E69" s="163"/>
      <c r="F69" s="197"/>
    </row>
    <row r="70" spans="1:6" s="144" customFormat="1" ht="14.25" customHeight="1" x14ac:dyDescent="0.2">
      <c r="A70" s="159"/>
      <c r="B70" s="198" t="s">
        <v>231</v>
      </c>
      <c r="C70" s="152"/>
      <c r="D70" s="199"/>
      <c r="E70" s="200"/>
      <c r="F70" s="201"/>
    </row>
    <row r="71" spans="1:6" s="144" customFormat="1" ht="14.25" customHeight="1" x14ac:dyDescent="0.2">
      <c r="A71" s="159"/>
      <c r="B71" s="183" t="s">
        <v>232</v>
      </c>
      <c r="C71" s="133" t="s">
        <v>212</v>
      </c>
      <c r="D71" s="134">
        <v>18</v>
      </c>
      <c r="E71" s="573"/>
      <c r="F71" s="574">
        <f t="shared" ref="F71:F85" si="2">D71*E71</f>
        <v>0</v>
      </c>
    </row>
    <row r="72" spans="1:6" s="144" customFormat="1" ht="14.25" customHeight="1" x14ac:dyDescent="0.2">
      <c r="A72" s="159"/>
      <c r="B72" s="183" t="s">
        <v>233</v>
      </c>
      <c r="C72" s="133" t="s">
        <v>212</v>
      </c>
      <c r="D72" s="134">
        <v>15</v>
      </c>
      <c r="E72" s="573"/>
      <c r="F72" s="574">
        <f t="shared" si="2"/>
        <v>0</v>
      </c>
    </row>
    <row r="73" spans="1:6" s="144" customFormat="1" ht="14.25" customHeight="1" x14ac:dyDescent="0.2">
      <c r="A73" s="159"/>
      <c r="B73" s="183"/>
      <c r="C73" s="133"/>
      <c r="D73" s="134"/>
      <c r="E73" s="573"/>
      <c r="F73" s="574">
        <f t="shared" si="2"/>
        <v>0</v>
      </c>
    </row>
    <row r="74" spans="1:6" s="144" customFormat="1" ht="14.25" customHeight="1" x14ac:dyDescent="0.2">
      <c r="A74" s="159"/>
      <c r="B74" s="132" t="s">
        <v>234</v>
      </c>
      <c r="C74" s="133"/>
      <c r="D74" s="134"/>
      <c r="E74" s="200"/>
      <c r="F74" s="574">
        <f t="shared" si="2"/>
        <v>0</v>
      </c>
    </row>
    <row r="75" spans="1:6" s="144" customFormat="1" ht="14.25" customHeight="1" x14ac:dyDescent="0.2">
      <c r="A75" s="159"/>
      <c r="B75" s="132" t="s">
        <v>235</v>
      </c>
      <c r="C75" s="204" t="s">
        <v>12</v>
      </c>
      <c r="D75" s="205">
        <v>2</v>
      </c>
      <c r="E75" s="573"/>
      <c r="F75" s="574">
        <f t="shared" si="2"/>
        <v>0</v>
      </c>
    </row>
    <row r="76" spans="1:6" s="144" customFormat="1" ht="14.25" customHeight="1" x14ac:dyDescent="0.2">
      <c r="A76" s="159"/>
      <c r="B76" s="132" t="s">
        <v>236</v>
      </c>
      <c r="C76" s="204" t="s">
        <v>12</v>
      </c>
      <c r="D76" s="205">
        <v>3</v>
      </c>
      <c r="E76" s="573"/>
      <c r="F76" s="574">
        <f t="shared" si="2"/>
        <v>0</v>
      </c>
    </row>
    <row r="77" spans="1:6" s="144" customFormat="1" ht="14.25" customHeight="1" x14ac:dyDescent="0.2">
      <c r="A77" s="159"/>
      <c r="B77" s="132" t="s">
        <v>237</v>
      </c>
      <c r="C77" s="204" t="s">
        <v>12</v>
      </c>
      <c r="D77" s="205">
        <v>1</v>
      </c>
      <c r="E77" s="573"/>
      <c r="F77" s="574">
        <f t="shared" si="2"/>
        <v>0</v>
      </c>
    </row>
    <row r="78" spans="1:6" s="144" customFormat="1" ht="14.25" customHeight="1" x14ac:dyDescent="0.2">
      <c r="A78" s="159"/>
      <c r="B78" s="132"/>
      <c r="C78" s="204"/>
      <c r="D78" s="205"/>
      <c r="E78" s="573"/>
      <c r="F78" s="574">
        <f t="shared" si="2"/>
        <v>0</v>
      </c>
    </row>
    <row r="79" spans="1:6" s="144" customFormat="1" ht="14.25" customHeight="1" x14ac:dyDescent="0.2">
      <c r="A79" s="159"/>
      <c r="B79" s="132" t="s">
        <v>238</v>
      </c>
      <c r="C79" s="133"/>
      <c r="D79" s="134"/>
      <c r="E79" s="200"/>
      <c r="F79" s="574">
        <f t="shared" si="2"/>
        <v>0</v>
      </c>
    </row>
    <row r="80" spans="1:6" s="144" customFormat="1" ht="14.25" customHeight="1" x14ac:dyDescent="0.2">
      <c r="A80" s="159"/>
      <c r="B80" s="132" t="s">
        <v>239</v>
      </c>
      <c r="C80" s="204" t="s">
        <v>12</v>
      </c>
      <c r="D80" s="205">
        <v>8</v>
      </c>
      <c r="E80" s="573"/>
      <c r="F80" s="574">
        <f t="shared" si="2"/>
        <v>0</v>
      </c>
    </row>
    <row r="81" spans="1:6" s="144" customFormat="1" ht="14.25" customHeight="1" x14ac:dyDescent="0.2">
      <c r="A81" s="159"/>
      <c r="B81" s="132" t="s">
        <v>240</v>
      </c>
      <c r="C81" s="204" t="s">
        <v>12</v>
      </c>
      <c r="D81" s="205">
        <v>8</v>
      </c>
      <c r="E81" s="573"/>
      <c r="F81" s="574">
        <f t="shared" si="2"/>
        <v>0</v>
      </c>
    </row>
    <row r="82" spans="1:6" s="144" customFormat="1" ht="14.25" customHeight="1" x14ac:dyDescent="0.2">
      <c r="A82" s="159"/>
      <c r="B82" s="132"/>
      <c r="C82" s="204"/>
      <c r="D82" s="205"/>
      <c r="E82" s="573"/>
      <c r="F82" s="574">
        <f t="shared" si="2"/>
        <v>0</v>
      </c>
    </row>
    <row r="83" spans="1:6" s="144" customFormat="1" ht="14.25" customHeight="1" x14ac:dyDescent="0.2">
      <c r="A83" s="159"/>
      <c r="B83" s="132" t="s">
        <v>241</v>
      </c>
      <c r="C83" s="133"/>
      <c r="D83" s="134"/>
      <c r="E83" s="200"/>
      <c r="F83" s="574">
        <f t="shared" si="2"/>
        <v>0</v>
      </c>
    </row>
    <row r="84" spans="1:6" s="144" customFormat="1" ht="14.25" customHeight="1" x14ac:dyDescent="0.2">
      <c r="A84" s="159"/>
      <c r="B84" s="132" t="s">
        <v>242</v>
      </c>
      <c r="C84" s="204" t="s">
        <v>12</v>
      </c>
      <c r="D84" s="205">
        <v>6</v>
      </c>
      <c r="E84" s="573"/>
      <c r="F84" s="574">
        <f t="shared" si="2"/>
        <v>0</v>
      </c>
    </row>
    <row r="85" spans="1:6" s="144" customFormat="1" ht="14.25" customHeight="1" x14ac:dyDescent="0.2">
      <c r="A85" s="159"/>
      <c r="B85" s="132" t="s">
        <v>243</v>
      </c>
      <c r="C85" s="204" t="s">
        <v>12</v>
      </c>
      <c r="D85" s="205">
        <v>5</v>
      </c>
      <c r="E85" s="573"/>
      <c r="F85" s="574">
        <f t="shared" si="2"/>
        <v>0</v>
      </c>
    </row>
    <row r="86" spans="1:6" s="144" customFormat="1" ht="14.25" customHeight="1" x14ac:dyDescent="0.2">
      <c r="A86" s="159"/>
      <c r="B86" s="132"/>
      <c r="C86" s="204"/>
      <c r="D86" s="205"/>
      <c r="E86" s="202"/>
      <c r="F86" s="203"/>
    </row>
    <row r="87" spans="1:6" s="144" customFormat="1" ht="14.25" customHeight="1" x14ac:dyDescent="0.2">
      <c r="A87" s="732" t="s">
        <v>286</v>
      </c>
      <c r="B87" s="733"/>
      <c r="C87" s="733"/>
      <c r="D87" s="733"/>
      <c r="E87" s="733"/>
      <c r="F87" s="589">
        <f>SUM(F70:F85)</f>
        <v>0</v>
      </c>
    </row>
    <row r="88" spans="1:6" s="144" customFormat="1" ht="14.25" customHeight="1" x14ac:dyDescent="0.2">
      <c r="A88" s="192"/>
      <c r="B88" s="191"/>
      <c r="C88" s="191"/>
      <c r="D88" s="191"/>
      <c r="E88" s="192"/>
      <c r="F88" s="193"/>
    </row>
    <row r="89" spans="1:6" s="144" customFormat="1" ht="14.25" customHeight="1" x14ac:dyDescent="0.2">
      <c r="A89" s="192"/>
      <c r="B89" s="191"/>
      <c r="C89" s="191"/>
      <c r="D89" s="191"/>
      <c r="E89" s="192"/>
      <c r="F89" s="193"/>
    </row>
    <row r="90" spans="1:6" s="144" customFormat="1" ht="14.25" customHeight="1" x14ac:dyDescent="0.2">
      <c r="A90" s="194" t="s">
        <v>287</v>
      </c>
      <c r="B90" s="195" t="s">
        <v>475</v>
      </c>
      <c r="C90" s="159"/>
      <c r="D90" s="185"/>
      <c r="E90" s="196"/>
      <c r="F90" s="197"/>
    </row>
    <row r="91" spans="1:6" s="144" customFormat="1" ht="14.25" customHeight="1" x14ac:dyDescent="0.2">
      <c r="A91" s="194"/>
      <c r="B91" s="195"/>
      <c r="C91" s="159"/>
      <c r="D91" s="185"/>
      <c r="E91" s="196"/>
      <c r="F91" s="197"/>
    </row>
    <row r="92" spans="1:6" s="144" customFormat="1" ht="153" x14ac:dyDescent="0.2">
      <c r="A92" s="153" t="s">
        <v>288</v>
      </c>
      <c r="B92" s="132" t="s">
        <v>289</v>
      </c>
      <c r="C92" s="204" t="s">
        <v>244</v>
      </c>
      <c r="D92" s="205">
        <v>2</v>
      </c>
      <c r="E92" s="572"/>
      <c r="F92" s="574">
        <f t="shared" ref="F92:F147" si="3">D92*E92</f>
        <v>0</v>
      </c>
    </row>
    <row r="93" spans="1:6" s="144" customFormat="1" ht="14.25" customHeight="1" x14ac:dyDescent="0.2">
      <c r="A93" s="153"/>
      <c r="B93" s="132"/>
      <c r="C93" s="204"/>
      <c r="D93" s="205"/>
      <c r="E93" s="182"/>
      <c r="F93" s="574">
        <f t="shared" si="3"/>
        <v>0</v>
      </c>
    </row>
    <row r="94" spans="1:6" s="144" customFormat="1" ht="38.25" x14ac:dyDescent="0.2">
      <c r="A94" s="153" t="s">
        <v>290</v>
      </c>
      <c r="B94" s="132" t="s">
        <v>245</v>
      </c>
      <c r="C94" s="204" t="s">
        <v>244</v>
      </c>
      <c r="D94" s="205">
        <v>2</v>
      </c>
      <c r="E94" s="572"/>
      <c r="F94" s="574">
        <f t="shared" si="3"/>
        <v>0</v>
      </c>
    </row>
    <row r="95" spans="1:6" s="144" customFormat="1" ht="14.25" customHeight="1" x14ac:dyDescent="0.2">
      <c r="A95" s="153"/>
      <c r="B95" s="188"/>
      <c r="C95" s="204"/>
      <c r="D95" s="205"/>
      <c r="E95" s="572"/>
      <c r="F95" s="574">
        <f t="shared" si="3"/>
        <v>0</v>
      </c>
    </row>
    <row r="96" spans="1:6" s="144" customFormat="1" ht="51" x14ac:dyDescent="0.2">
      <c r="A96" s="153" t="s">
        <v>291</v>
      </c>
      <c r="B96" s="132" t="s">
        <v>246</v>
      </c>
      <c r="C96" s="204" t="s">
        <v>244</v>
      </c>
      <c r="D96" s="205">
        <v>2</v>
      </c>
      <c r="E96" s="572"/>
      <c r="F96" s="574">
        <f t="shared" si="3"/>
        <v>0</v>
      </c>
    </row>
    <row r="97" spans="1:6" s="144" customFormat="1" ht="14.25" customHeight="1" x14ac:dyDescent="0.2">
      <c r="A97" s="153"/>
      <c r="B97" s="132"/>
      <c r="C97" s="204"/>
      <c r="D97" s="205"/>
      <c r="E97" s="572"/>
      <c r="F97" s="574">
        <f t="shared" si="3"/>
        <v>0</v>
      </c>
    </row>
    <row r="98" spans="1:6" s="144" customFormat="1" ht="14.25" customHeight="1" x14ac:dyDescent="0.2">
      <c r="A98" s="153" t="s">
        <v>292</v>
      </c>
      <c r="B98" s="132" t="s">
        <v>247</v>
      </c>
      <c r="C98" s="204"/>
      <c r="D98" s="205"/>
      <c r="E98" s="572"/>
      <c r="F98" s="574">
        <f t="shared" si="3"/>
        <v>0</v>
      </c>
    </row>
    <row r="99" spans="1:6" s="144" customFormat="1" ht="25.5" x14ac:dyDescent="0.2">
      <c r="A99" s="153"/>
      <c r="B99" s="132" t="s">
        <v>248</v>
      </c>
      <c r="C99" s="204"/>
      <c r="D99" s="205"/>
      <c r="E99" s="572"/>
      <c r="F99" s="574">
        <f t="shared" si="3"/>
        <v>0</v>
      </c>
    </row>
    <row r="100" spans="1:6" s="144" customFormat="1" ht="14.25" customHeight="1" x14ac:dyDescent="0.2">
      <c r="A100" s="153"/>
      <c r="B100" s="132" t="s">
        <v>249</v>
      </c>
      <c r="C100" s="204"/>
      <c r="D100" s="205"/>
      <c r="E100" s="572"/>
      <c r="F100" s="574">
        <f t="shared" si="3"/>
        <v>0</v>
      </c>
    </row>
    <row r="101" spans="1:6" s="144" customFormat="1" ht="14.25" customHeight="1" x14ac:dyDescent="0.2">
      <c r="A101" s="153"/>
      <c r="B101" s="132" t="s">
        <v>250</v>
      </c>
      <c r="C101" s="204"/>
      <c r="D101" s="205"/>
      <c r="E101" s="572"/>
      <c r="F101" s="574">
        <f t="shared" si="3"/>
        <v>0</v>
      </c>
    </row>
    <row r="102" spans="1:6" s="144" customFormat="1" ht="38.25" x14ac:dyDescent="0.2">
      <c r="A102" s="153"/>
      <c r="B102" s="132" t="s">
        <v>251</v>
      </c>
      <c r="C102" s="204"/>
      <c r="D102" s="205"/>
      <c r="E102" s="572"/>
      <c r="F102" s="574">
        <f t="shared" si="3"/>
        <v>0</v>
      </c>
    </row>
    <row r="103" spans="1:6" s="144" customFormat="1" ht="25.5" x14ac:dyDescent="0.2">
      <c r="A103" s="153"/>
      <c r="B103" s="132" t="s">
        <v>252</v>
      </c>
      <c r="C103" s="204"/>
      <c r="D103" s="205"/>
      <c r="E103" s="572"/>
      <c r="F103" s="574">
        <f t="shared" si="3"/>
        <v>0</v>
      </c>
    </row>
    <row r="104" spans="1:6" s="144" customFormat="1" ht="25.5" x14ac:dyDescent="0.2">
      <c r="A104" s="153"/>
      <c r="B104" s="132" t="s">
        <v>253</v>
      </c>
      <c r="C104" s="204"/>
      <c r="D104" s="205"/>
      <c r="E104" s="572"/>
      <c r="F104" s="574">
        <f t="shared" si="3"/>
        <v>0</v>
      </c>
    </row>
    <row r="105" spans="1:6" s="144" customFormat="1" x14ac:dyDescent="0.2">
      <c r="A105" s="153"/>
      <c r="B105" s="132" t="s">
        <v>254</v>
      </c>
      <c r="C105" s="204"/>
      <c r="D105" s="205"/>
      <c r="E105" s="572"/>
      <c r="F105" s="574">
        <f t="shared" si="3"/>
        <v>0</v>
      </c>
    </row>
    <row r="106" spans="1:6" s="144" customFormat="1" ht="14.25" customHeight="1" x14ac:dyDescent="0.2">
      <c r="A106" s="153"/>
      <c r="B106" s="132" t="s">
        <v>255</v>
      </c>
      <c r="C106" s="204"/>
      <c r="D106" s="205"/>
      <c r="E106" s="572"/>
      <c r="F106" s="574">
        <f t="shared" si="3"/>
        <v>0</v>
      </c>
    </row>
    <row r="107" spans="1:6" s="144" customFormat="1" ht="14.25" customHeight="1" x14ac:dyDescent="0.2">
      <c r="A107" s="153"/>
      <c r="B107" s="132" t="s">
        <v>256</v>
      </c>
      <c r="C107" s="204"/>
      <c r="D107" s="205"/>
      <c r="E107" s="572"/>
      <c r="F107" s="574">
        <f t="shared" si="3"/>
        <v>0</v>
      </c>
    </row>
    <row r="108" spans="1:6" s="144" customFormat="1" ht="14.25" customHeight="1" x14ac:dyDescent="0.2">
      <c r="A108" s="153"/>
      <c r="B108" s="132" t="s">
        <v>257</v>
      </c>
      <c r="C108" s="204"/>
      <c r="D108" s="205"/>
      <c r="E108" s="572"/>
      <c r="F108" s="574">
        <f t="shared" si="3"/>
        <v>0</v>
      </c>
    </row>
    <row r="109" spans="1:6" s="144" customFormat="1" ht="14.25" customHeight="1" x14ac:dyDescent="0.2">
      <c r="A109" s="153"/>
      <c r="B109" s="132" t="s">
        <v>258</v>
      </c>
      <c r="C109" s="204"/>
      <c r="D109" s="205"/>
      <c r="E109" s="572"/>
      <c r="F109" s="574">
        <f t="shared" si="3"/>
        <v>0</v>
      </c>
    </row>
    <row r="110" spans="1:6" s="144" customFormat="1" ht="14.25" customHeight="1" x14ac:dyDescent="0.2">
      <c r="A110" s="153"/>
      <c r="B110" s="132" t="s">
        <v>259</v>
      </c>
      <c r="C110" s="204"/>
      <c r="D110" s="205"/>
      <c r="E110" s="572"/>
      <c r="F110" s="574">
        <f t="shared" si="3"/>
        <v>0</v>
      </c>
    </row>
    <row r="111" spans="1:6" s="144" customFormat="1" ht="25.5" x14ac:dyDescent="0.2">
      <c r="A111" s="153"/>
      <c r="B111" s="132" t="s">
        <v>260</v>
      </c>
      <c r="C111" s="204" t="s">
        <v>244</v>
      </c>
      <c r="D111" s="205">
        <v>2</v>
      </c>
      <c r="E111" s="572"/>
      <c r="F111" s="574">
        <f t="shared" si="3"/>
        <v>0</v>
      </c>
    </row>
    <row r="112" spans="1:6" s="144" customFormat="1" ht="14.25" customHeight="1" x14ac:dyDescent="0.2">
      <c r="A112" s="153"/>
      <c r="B112" s="132"/>
      <c r="C112" s="204"/>
      <c r="D112" s="205"/>
      <c r="E112" s="572"/>
      <c r="F112" s="574"/>
    </row>
    <row r="113" spans="1:6" s="144" customFormat="1" ht="76.5" x14ac:dyDescent="0.2">
      <c r="A113" s="153" t="s">
        <v>293</v>
      </c>
      <c r="B113" s="132" t="s">
        <v>261</v>
      </c>
      <c r="C113" s="204" t="s">
        <v>244</v>
      </c>
      <c r="D113" s="205">
        <v>1</v>
      </c>
      <c r="E113" s="572"/>
      <c r="F113" s="574">
        <f t="shared" si="3"/>
        <v>0</v>
      </c>
    </row>
    <row r="114" spans="1:6" s="144" customFormat="1" x14ac:dyDescent="0.2">
      <c r="A114" s="153"/>
      <c r="B114" s="132"/>
      <c r="C114" s="204"/>
      <c r="D114" s="205"/>
      <c r="E114" s="572"/>
      <c r="F114" s="574"/>
    </row>
    <row r="115" spans="1:6" s="144" customFormat="1" ht="25.5" customHeight="1" x14ac:dyDescent="0.2">
      <c r="A115" s="153" t="s">
        <v>294</v>
      </c>
      <c r="B115" s="207" t="s">
        <v>295</v>
      </c>
      <c r="C115" s="208"/>
      <c r="D115" s="208"/>
      <c r="E115" s="585"/>
      <c r="F115" s="574"/>
    </row>
    <row r="116" spans="1:6" s="144" customFormat="1" ht="25.5" x14ac:dyDescent="0.2">
      <c r="A116" s="153"/>
      <c r="B116" s="207" t="s">
        <v>296</v>
      </c>
      <c r="C116" s="208"/>
      <c r="D116" s="208"/>
      <c r="E116" s="585"/>
      <c r="F116" s="574"/>
    </row>
    <row r="117" spans="1:6" s="144" customFormat="1" x14ac:dyDescent="0.2">
      <c r="A117" s="153"/>
      <c r="B117" s="207" t="s">
        <v>249</v>
      </c>
      <c r="C117" s="208"/>
      <c r="D117" s="208"/>
      <c r="E117" s="585"/>
      <c r="F117" s="574"/>
    </row>
    <row r="118" spans="1:6" s="144" customFormat="1" x14ac:dyDescent="0.2">
      <c r="A118" s="153"/>
      <c r="B118" s="207" t="s">
        <v>250</v>
      </c>
      <c r="C118" s="208"/>
      <c r="D118" s="208"/>
      <c r="E118" s="585"/>
      <c r="F118" s="574"/>
    </row>
    <row r="119" spans="1:6" s="144" customFormat="1" ht="25.5" x14ac:dyDescent="0.2">
      <c r="A119" s="153"/>
      <c r="B119" s="207" t="s">
        <v>297</v>
      </c>
      <c r="C119" s="208"/>
      <c r="D119" s="208"/>
      <c r="E119" s="585"/>
      <c r="F119" s="574"/>
    </row>
    <row r="120" spans="1:6" s="144" customFormat="1" ht="38.25" x14ac:dyDescent="0.2">
      <c r="A120" s="153"/>
      <c r="B120" s="207" t="s">
        <v>298</v>
      </c>
      <c r="C120" s="208"/>
      <c r="D120" s="208"/>
      <c r="E120" s="585"/>
      <c r="F120" s="574"/>
    </row>
    <row r="121" spans="1:6" s="144" customFormat="1" x14ac:dyDescent="0.2">
      <c r="A121" s="153"/>
      <c r="B121" s="207" t="s">
        <v>299</v>
      </c>
      <c r="C121" s="208"/>
      <c r="D121" s="208"/>
      <c r="E121" s="585"/>
      <c r="F121" s="574"/>
    </row>
    <row r="122" spans="1:6" s="144" customFormat="1" ht="25.5" x14ac:dyDescent="0.2">
      <c r="A122" s="153"/>
      <c r="B122" s="207" t="s">
        <v>300</v>
      </c>
      <c r="C122" s="208"/>
      <c r="D122" s="208"/>
      <c r="E122" s="585"/>
      <c r="F122" s="574"/>
    </row>
    <row r="123" spans="1:6" s="144" customFormat="1" x14ac:dyDescent="0.2">
      <c r="A123" s="153"/>
      <c r="B123" s="207" t="s">
        <v>256</v>
      </c>
      <c r="C123" s="208"/>
      <c r="D123" s="208"/>
      <c r="E123" s="585"/>
      <c r="F123" s="574"/>
    </row>
    <row r="124" spans="1:6" s="144" customFormat="1" x14ac:dyDescent="0.2">
      <c r="A124" s="153"/>
      <c r="B124" s="207" t="s">
        <v>257</v>
      </c>
      <c r="C124" s="208"/>
      <c r="D124" s="208"/>
      <c r="E124" s="585"/>
      <c r="F124" s="574"/>
    </row>
    <row r="125" spans="1:6" s="144" customFormat="1" ht="25.5" x14ac:dyDescent="0.2">
      <c r="A125" s="153"/>
      <c r="B125" s="207" t="s">
        <v>260</v>
      </c>
      <c r="C125" s="208"/>
      <c r="D125" s="208"/>
      <c r="E125" s="585"/>
      <c r="F125" s="574"/>
    </row>
    <row r="126" spans="1:6" s="144" customFormat="1" x14ac:dyDescent="0.2">
      <c r="A126" s="153"/>
      <c r="B126" s="207" t="s">
        <v>301</v>
      </c>
      <c r="C126" s="208" t="s">
        <v>12</v>
      </c>
      <c r="D126" s="209">
        <v>1</v>
      </c>
      <c r="E126" s="586"/>
      <c r="F126" s="574">
        <f t="shared" si="3"/>
        <v>0</v>
      </c>
    </row>
    <row r="127" spans="1:6" s="144" customFormat="1" ht="14.25" customHeight="1" x14ac:dyDescent="0.2">
      <c r="A127" s="153"/>
      <c r="B127" s="132"/>
      <c r="C127" s="204"/>
      <c r="D127" s="205"/>
      <c r="E127" s="572"/>
      <c r="F127" s="574">
        <f t="shared" si="3"/>
        <v>0</v>
      </c>
    </row>
    <row r="128" spans="1:6" s="144" customFormat="1" ht="114.75" x14ac:dyDescent="0.2">
      <c r="A128" s="157" t="s">
        <v>302</v>
      </c>
      <c r="B128" s="132" t="s">
        <v>262</v>
      </c>
      <c r="C128" s="204" t="s">
        <v>244</v>
      </c>
      <c r="D128" s="205">
        <v>2</v>
      </c>
      <c r="E128" s="572"/>
      <c r="F128" s="574">
        <f t="shared" si="3"/>
        <v>0</v>
      </c>
    </row>
    <row r="129" spans="1:6" s="144" customFormat="1" x14ac:dyDescent="0.2">
      <c r="A129" s="157"/>
      <c r="B129" s="132"/>
      <c r="C129" s="204"/>
      <c r="D129" s="205"/>
      <c r="E129" s="572"/>
      <c r="F129" s="574">
        <f t="shared" si="3"/>
        <v>0</v>
      </c>
    </row>
    <row r="130" spans="1:6" s="144" customFormat="1" ht="38.25" x14ac:dyDescent="0.2">
      <c r="A130" s="157" t="s">
        <v>303</v>
      </c>
      <c r="B130" s="207" t="s">
        <v>263</v>
      </c>
      <c r="C130" s="208"/>
      <c r="D130" s="210"/>
      <c r="E130" s="572"/>
      <c r="F130" s="574">
        <f t="shared" si="3"/>
        <v>0</v>
      </c>
    </row>
    <row r="131" spans="1:6" s="144" customFormat="1" x14ac:dyDescent="0.2">
      <c r="A131" s="157"/>
      <c r="B131" s="207" t="s">
        <v>264</v>
      </c>
      <c r="C131" s="208"/>
      <c r="D131" s="210"/>
      <c r="E131" s="572"/>
      <c r="F131" s="574">
        <f t="shared" si="3"/>
        <v>0</v>
      </c>
    </row>
    <row r="132" spans="1:6" s="144" customFormat="1" x14ac:dyDescent="0.2">
      <c r="A132" s="157"/>
      <c r="B132" s="207" t="s">
        <v>249</v>
      </c>
      <c r="C132" s="208"/>
      <c r="D132" s="210"/>
      <c r="E132" s="572"/>
      <c r="F132" s="574">
        <f t="shared" si="3"/>
        <v>0</v>
      </c>
    </row>
    <row r="133" spans="1:6" s="144" customFormat="1" x14ac:dyDescent="0.2">
      <c r="A133" s="157"/>
      <c r="B133" s="207" t="s">
        <v>265</v>
      </c>
      <c r="C133" s="208"/>
      <c r="D133" s="210"/>
      <c r="E133" s="572"/>
      <c r="F133" s="574">
        <f t="shared" si="3"/>
        <v>0</v>
      </c>
    </row>
    <row r="134" spans="1:6" s="144" customFormat="1" ht="38.25" x14ac:dyDescent="0.2">
      <c r="A134" s="157"/>
      <c r="B134" s="207" t="s">
        <v>266</v>
      </c>
      <c r="C134" s="208"/>
      <c r="D134" s="210"/>
      <c r="E134" s="572"/>
      <c r="F134" s="574">
        <f t="shared" si="3"/>
        <v>0</v>
      </c>
    </row>
    <row r="135" spans="1:6" s="144" customFormat="1" ht="25.5" x14ac:dyDescent="0.2">
      <c r="A135" s="157"/>
      <c r="B135" s="207" t="s">
        <v>267</v>
      </c>
      <c r="C135" s="208"/>
      <c r="D135" s="210"/>
      <c r="E135" s="572"/>
      <c r="F135" s="574">
        <f t="shared" si="3"/>
        <v>0</v>
      </c>
    </row>
    <row r="136" spans="1:6" s="144" customFormat="1" x14ac:dyDescent="0.2">
      <c r="A136" s="157"/>
      <c r="B136" s="207" t="s">
        <v>268</v>
      </c>
      <c r="C136" s="208"/>
      <c r="D136" s="210"/>
      <c r="E136" s="572"/>
      <c r="F136" s="574">
        <f t="shared" si="3"/>
        <v>0</v>
      </c>
    </row>
    <row r="137" spans="1:6" s="144" customFormat="1" ht="25.5" x14ac:dyDescent="0.2">
      <c r="A137" s="157"/>
      <c r="B137" s="207" t="s">
        <v>269</v>
      </c>
      <c r="C137" s="208"/>
      <c r="D137" s="210"/>
      <c r="E137" s="572"/>
      <c r="F137" s="574">
        <f t="shared" si="3"/>
        <v>0</v>
      </c>
    </row>
    <row r="138" spans="1:6" s="144" customFormat="1" ht="25.5" x14ac:dyDescent="0.2">
      <c r="A138" s="157"/>
      <c r="B138" s="207" t="s">
        <v>260</v>
      </c>
      <c r="C138" s="211" t="s">
        <v>12</v>
      </c>
      <c r="D138" s="210">
        <v>1</v>
      </c>
      <c r="E138" s="572"/>
      <c r="F138" s="574">
        <f t="shared" si="3"/>
        <v>0</v>
      </c>
    </row>
    <row r="139" spans="1:6" s="144" customFormat="1" ht="14.25" customHeight="1" x14ac:dyDescent="0.2">
      <c r="A139" s="157"/>
      <c r="B139" s="132"/>
      <c r="C139" s="204"/>
      <c r="D139" s="205"/>
      <c r="E139" s="572"/>
      <c r="F139" s="574">
        <f t="shared" si="3"/>
        <v>0</v>
      </c>
    </row>
    <row r="140" spans="1:6" s="144" customFormat="1" ht="14.25" customHeight="1" x14ac:dyDescent="0.2">
      <c r="A140" s="157" t="s">
        <v>304</v>
      </c>
      <c r="B140" s="132" t="s">
        <v>270</v>
      </c>
      <c r="C140" s="133"/>
      <c r="D140" s="134"/>
      <c r="E140" s="182"/>
      <c r="F140" s="574">
        <f t="shared" si="3"/>
        <v>0</v>
      </c>
    </row>
    <row r="141" spans="1:6" s="144" customFormat="1" ht="14.25" customHeight="1" x14ac:dyDescent="0.2">
      <c r="A141" s="133"/>
      <c r="B141" s="132" t="s">
        <v>271</v>
      </c>
      <c r="C141" s="133" t="s">
        <v>12</v>
      </c>
      <c r="D141" s="134">
        <v>2</v>
      </c>
      <c r="E141" s="572"/>
      <c r="F141" s="574">
        <f t="shared" si="3"/>
        <v>0</v>
      </c>
    </row>
    <row r="142" spans="1:6" s="144" customFormat="1" ht="14.25" customHeight="1" x14ac:dyDescent="0.2">
      <c r="A142" s="133"/>
      <c r="B142" s="132" t="s">
        <v>272</v>
      </c>
      <c r="C142" s="133" t="s">
        <v>12</v>
      </c>
      <c r="D142" s="134">
        <v>2</v>
      </c>
      <c r="E142" s="572"/>
      <c r="F142" s="574">
        <f t="shared" si="3"/>
        <v>0</v>
      </c>
    </row>
    <row r="143" spans="1:6" s="144" customFormat="1" ht="14.25" customHeight="1" x14ac:dyDescent="0.2">
      <c r="A143" s="133"/>
      <c r="B143" s="132" t="s">
        <v>273</v>
      </c>
      <c r="C143" s="133" t="s">
        <v>12</v>
      </c>
      <c r="D143" s="134">
        <v>2</v>
      </c>
      <c r="E143" s="572"/>
      <c r="F143" s="574">
        <f t="shared" si="3"/>
        <v>0</v>
      </c>
    </row>
    <row r="144" spans="1:6" s="144" customFormat="1" ht="14.25" customHeight="1" x14ac:dyDescent="0.2">
      <c r="A144" s="133"/>
      <c r="B144" s="653" t="s">
        <v>939</v>
      </c>
      <c r="C144" s="133" t="s">
        <v>12</v>
      </c>
      <c r="D144" s="134">
        <v>2</v>
      </c>
      <c r="E144" s="572"/>
      <c r="F144" s="574">
        <f t="shared" ref="F144" si="4">D144*E144</f>
        <v>0</v>
      </c>
    </row>
    <row r="145" spans="1:6" s="144" customFormat="1" ht="14.25" customHeight="1" x14ac:dyDescent="0.2">
      <c r="A145" s="159"/>
      <c r="B145" s="188"/>
      <c r="C145" s="133"/>
      <c r="D145" s="134"/>
      <c r="E145" s="572"/>
      <c r="F145" s="574">
        <f t="shared" si="3"/>
        <v>0</v>
      </c>
    </row>
    <row r="146" spans="1:6" s="144" customFormat="1" ht="25.5" x14ac:dyDescent="0.2">
      <c r="A146" s="153" t="s">
        <v>305</v>
      </c>
      <c r="B146" s="132" t="s">
        <v>274</v>
      </c>
      <c r="C146" s="133" t="s">
        <v>275</v>
      </c>
      <c r="D146" s="134">
        <v>1</v>
      </c>
      <c r="E146" s="572"/>
      <c r="F146" s="574">
        <f t="shared" si="3"/>
        <v>0</v>
      </c>
    </row>
    <row r="147" spans="1:6" s="144" customFormat="1" ht="14.25" customHeight="1" x14ac:dyDescent="0.2">
      <c r="A147" s="153"/>
      <c r="B147" s="132"/>
      <c r="C147" s="204"/>
      <c r="D147" s="205"/>
      <c r="E147" s="171"/>
      <c r="F147" s="203">
        <f t="shared" si="3"/>
        <v>0</v>
      </c>
    </row>
    <row r="148" spans="1:6" s="144" customFormat="1" ht="14.25" customHeight="1" x14ac:dyDescent="0.2">
      <c r="A148" s="732" t="s">
        <v>974</v>
      </c>
      <c r="B148" s="733"/>
      <c r="C148" s="733"/>
      <c r="D148" s="733"/>
      <c r="E148" s="733"/>
      <c r="F148" s="589">
        <f>SUM(F92:F147)</f>
        <v>0</v>
      </c>
    </row>
    <row r="149" spans="1:6" s="144" customFormat="1" ht="14.25" customHeight="1" x14ac:dyDescent="0.2">
      <c r="A149" s="191"/>
      <c r="B149" s="191"/>
      <c r="C149" s="191"/>
      <c r="D149" s="191"/>
      <c r="E149" s="191"/>
      <c r="F149" s="588"/>
    </row>
    <row r="150" spans="1:6" s="144" customFormat="1" ht="14.25" customHeight="1" x14ac:dyDescent="0.2">
      <c r="A150" s="191"/>
      <c r="B150" s="191"/>
      <c r="C150" s="191"/>
      <c r="D150" s="191"/>
      <c r="E150" s="191"/>
      <c r="F150" s="588"/>
    </row>
    <row r="151" spans="1:6" s="144" customFormat="1" ht="14.25" customHeight="1" x14ac:dyDescent="0.2">
      <c r="A151" s="411" t="s">
        <v>940</v>
      </c>
      <c r="B151" s="195" t="s">
        <v>306</v>
      </c>
      <c r="C151" s="159"/>
      <c r="D151" s="185"/>
      <c r="E151" s="196"/>
      <c r="F151" s="197"/>
    </row>
    <row r="152" spans="1:6" s="144" customFormat="1" ht="14.25" customHeight="1" x14ac:dyDescent="0.2">
      <c r="A152" s="411"/>
      <c r="B152" s="195"/>
      <c r="C152" s="159"/>
      <c r="D152" s="185"/>
      <c r="E152" s="196"/>
      <c r="F152" s="197"/>
    </row>
    <row r="153" spans="1:6" s="144" customFormat="1" ht="38.25" x14ac:dyDescent="0.2">
      <c r="A153" s="650" t="s">
        <v>941</v>
      </c>
      <c r="B153" s="132" t="s">
        <v>307</v>
      </c>
      <c r="C153" s="133" t="s">
        <v>84</v>
      </c>
      <c r="D153" s="134">
        <v>5</v>
      </c>
      <c r="E153" s="572"/>
      <c r="F153" s="574">
        <f>D153*E153</f>
        <v>0</v>
      </c>
    </row>
    <row r="154" spans="1:6" s="144" customFormat="1" ht="14.25" customHeight="1" x14ac:dyDescent="0.2">
      <c r="A154" s="412"/>
      <c r="B154" s="214"/>
      <c r="C154" s="133"/>
      <c r="D154" s="134"/>
      <c r="E154" s="206"/>
      <c r="F154" s="574">
        <f t="shared" ref="F154:F177" si="5">D154*E154</f>
        <v>0</v>
      </c>
    </row>
    <row r="155" spans="1:6" s="144" customFormat="1" ht="127.5" x14ac:dyDescent="0.2">
      <c r="A155" s="654" t="s">
        <v>942</v>
      </c>
      <c r="B155" s="132" t="s">
        <v>308</v>
      </c>
      <c r="C155" s="133" t="s">
        <v>126</v>
      </c>
      <c r="D155" s="215">
        <v>3</v>
      </c>
      <c r="E155" s="572"/>
      <c r="F155" s="574">
        <f t="shared" si="5"/>
        <v>0</v>
      </c>
    </row>
    <row r="156" spans="1:6" s="144" customFormat="1" ht="14.25" customHeight="1" x14ac:dyDescent="0.2">
      <c r="A156" s="413"/>
      <c r="B156" s="132"/>
      <c r="C156" s="133"/>
      <c r="D156" s="134"/>
      <c r="E156" s="206"/>
      <c r="F156" s="574">
        <f t="shared" si="5"/>
        <v>0</v>
      </c>
    </row>
    <row r="157" spans="1:6" s="144" customFormat="1" ht="57" customHeight="1" x14ac:dyDescent="0.2">
      <c r="A157" s="654" t="s">
        <v>943</v>
      </c>
      <c r="B157" s="132" t="s">
        <v>309</v>
      </c>
      <c r="C157" s="133" t="s">
        <v>310</v>
      </c>
      <c r="D157" s="215">
        <v>3</v>
      </c>
      <c r="E157" s="572"/>
      <c r="F157" s="574">
        <f t="shared" si="5"/>
        <v>0</v>
      </c>
    </row>
    <row r="158" spans="1:6" s="144" customFormat="1" ht="14.25" customHeight="1" x14ac:dyDescent="0.2">
      <c r="A158" s="413"/>
      <c r="B158" s="132"/>
      <c r="C158" s="133"/>
      <c r="D158" s="134"/>
      <c r="E158" s="206"/>
      <c r="F158" s="574">
        <f t="shared" si="5"/>
        <v>0</v>
      </c>
    </row>
    <row r="159" spans="1:6" s="144" customFormat="1" ht="113.25" customHeight="1" x14ac:dyDescent="0.2">
      <c r="A159" s="654" t="s">
        <v>944</v>
      </c>
      <c r="B159" s="132" t="s">
        <v>311</v>
      </c>
      <c r="C159" s="133" t="s">
        <v>126</v>
      </c>
      <c r="D159" s="215">
        <v>0.3</v>
      </c>
      <c r="E159" s="572"/>
      <c r="F159" s="574">
        <f t="shared" si="5"/>
        <v>0</v>
      </c>
    </row>
    <row r="160" spans="1:6" s="144" customFormat="1" ht="14.25" customHeight="1" x14ac:dyDescent="0.2">
      <c r="A160" s="413"/>
      <c r="B160" s="132"/>
      <c r="C160" s="133"/>
      <c r="D160" s="134"/>
      <c r="E160" s="206"/>
      <c r="F160" s="574">
        <f t="shared" si="5"/>
        <v>0</v>
      </c>
    </row>
    <row r="161" spans="1:6" s="144" customFormat="1" ht="63.75" x14ac:dyDescent="0.2">
      <c r="A161" s="654" t="s">
        <v>945</v>
      </c>
      <c r="B161" s="132" t="s">
        <v>312</v>
      </c>
      <c r="C161" s="133" t="s">
        <v>126</v>
      </c>
      <c r="D161" s="215">
        <v>0.6</v>
      </c>
      <c r="E161" s="572"/>
      <c r="F161" s="574">
        <f t="shared" si="5"/>
        <v>0</v>
      </c>
    </row>
    <row r="162" spans="1:6" s="144" customFormat="1" ht="14.25" customHeight="1" x14ac:dyDescent="0.2">
      <c r="A162" s="413"/>
      <c r="B162" s="132"/>
      <c r="C162" s="133"/>
      <c r="D162" s="134"/>
      <c r="E162" s="174"/>
      <c r="F162" s="574">
        <f t="shared" si="5"/>
        <v>0</v>
      </c>
    </row>
    <row r="163" spans="1:6" s="144" customFormat="1" ht="114.75" x14ac:dyDescent="0.2">
      <c r="A163" s="655" t="s">
        <v>946</v>
      </c>
      <c r="B163" s="132" t="s">
        <v>313</v>
      </c>
      <c r="C163" s="133" t="s">
        <v>126</v>
      </c>
      <c r="D163" s="215">
        <v>2.1</v>
      </c>
      <c r="E163" s="572"/>
      <c r="F163" s="574">
        <f t="shared" si="5"/>
        <v>0</v>
      </c>
    </row>
    <row r="164" spans="1:6" s="144" customFormat="1" ht="14.25" customHeight="1" x14ac:dyDescent="0.2">
      <c r="A164" s="418"/>
      <c r="B164" s="217"/>
      <c r="C164" s="152"/>
      <c r="D164" s="152"/>
      <c r="E164" s="575"/>
      <c r="F164" s="574">
        <f t="shared" si="5"/>
        <v>0</v>
      </c>
    </row>
    <row r="165" spans="1:6" s="144" customFormat="1" x14ac:dyDescent="0.2">
      <c r="A165" s="650" t="s">
        <v>947</v>
      </c>
      <c r="B165" s="132" t="s">
        <v>314</v>
      </c>
      <c r="C165" s="204"/>
      <c r="D165" s="134"/>
      <c r="E165" s="182"/>
      <c r="F165" s="574">
        <f t="shared" si="5"/>
        <v>0</v>
      </c>
    </row>
    <row r="166" spans="1:6" s="144" customFormat="1" ht="14.25" x14ac:dyDescent="0.2">
      <c r="A166" s="408"/>
      <c r="B166" s="132" t="s">
        <v>315</v>
      </c>
      <c r="C166" s="133" t="s">
        <v>126</v>
      </c>
      <c r="D166" s="215">
        <v>8</v>
      </c>
      <c r="E166" s="572"/>
      <c r="F166" s="574">
        <f t="shared" si="5"/>
        <v>0</v>
      </c>
    </row>
    <row r="167" spans="1:6" s="144" customFormat="1" ht="14.25" customHeight="1" x14ac:dyDescent="0.2">
      <c r="A167" s="240"/>
      <c r="B167" s="219"/>
      <c r="C167" s="218"/>
      <c r="D167" s="220"/>
      <c r="E167" s="576"/>
      <c r="F167" s="574">
        <f t="shared" si="5"/>
        <v>0</v>
      </c>
    </row>
    <row r="168" spans="1:6" s="144" customFormat="1" ht="14.25" customHeight="1" x14ac:dyDescent="0.2">
      <c r="A168" s="650" t="s">
        <v>948</v>
      </c>
      <c r="B168" s="132" t="s">
        <v>316</v>
      </c>
      <c r="C168" s="204"/>
      <c r="D168" s="134"/>
      <c r="E168" s="182"/>
      <c r="F168" s="574">
        <f t="shared" si="5"/>
        <v>0</v>
      </c>
    </row>
    <row r="169" spans="1:6" s="144" customFormat="1" ht="14.25" customHeight="1" x14ac:dyDescent="0.2">
      <c r="A169" s="408"/>
      <c r="B169" s="132" t="s">
        <v>317</v>
      </c>
      <c r="C169" s="133" t="s">
        <v>126</v>
      </c>
      <c r="D169" s="215">
        <v>4</v>
      </c>
      <c r="E169" s="572"/>
      <c r="F169" s="574">
        <f t="shared" si="5"/>
        <v>0</v>
      </c>
    </row>
    <row r="170" spans="1:6" s="144" customFormat="1" ht="14.25" customHeight="1" x14ac:dyDescent="0.2">
      <c r="A170" s="408"/>
      <c r="B170" s="132"/>
      <c r="C170" s="133"/>
      <c r="D170" s="215"/>
      <c r="E170" s="572"/>
      <c r="F170" s="574">
        <f t="shared" si="5"/>
        <v>0</v>
      </c>
    </row>
    <row r="171" spans="1:6" s="144" customFormat="1" ht="25.5" x14ac:dyDescent="0.2">
      <c r="A171" s="650" t="s">
        <v>949</v>
      </c>
      <c r="B171" s="212" t="s">
        <v>318</v>
      </c>
      <c r="C171" s="204"/>
      <c r="D171" s="134"/>
      <c r="E171" s="182"/>
      <c r="F171" s="574">
        <f t="shared" si="5"/>
        <v>0</v>
      </c>
    </row>
    <row r="172" spans="1:6" s="144" customFormat="1" ht="14.25" customHeight="1" x14ac:dyDescent="0.2">
      <c r="A172" s="408"/>
      <c r="B172" s="132" t="s">
        <v>319</v>
      </c>
      <c r="C172" s="133" t="s">
        <v>126</v>
      </c>
      <c r="D172" s="134">
        <v>5</v>
      </c>
      <c r="E172" s="572"/>
      <c r="F172" s="574">
        <f t="shared" si="5"/>
        <v>0</v>
      </c>
    </row>
    <row r="173" spans="1:6" s="144" customFormat="1" ht="14.25" customHeight="1" x14ac:dyDescent="0.2">
      <c r="A173" s="408"/>
      <c r="B173" s="184"/>
      <c r="C173" s="159"/>
      <c r="D173" s="185"/>
      <c r="E173" s="182"/>
      <c r="F173" s="574">
        <f t="shared" si="5"/>
        <v>0</v>
      </c>
    </row>
    <row r="174" spans="1:6" s="144" customFormat="1" ht="38.25" x14ac:dyDescent="0.2">
      <c r="A174" s="650" t="s">
        <v>950</v>
      </c>
      <c r="B174" s="132" t="s">
        <v>320</v>
      </c>
      <c r="C174" s="204"/>
      <c r="D174" s="134"/>
      <c r="E174" s="182"/>
      <c r="F174" s="574">
        <f t="shared" si="5"/>
        <v>0</v>
      </c>
    </row>
    <row r="175" spans="1:6" s="144" customFormat="1" ht="89.25" x14ac:dyDescent="0.2">
      <c r="A175" s="407"/>
      <c r="B175" s="132" t="s">
        <v>321</v>
      </c>
      <c r="C175" s="204" t="s">
        <v>322</v>
      </c>
      <c r="D175" s="134">
        <v>1</v>
      </c>
      <c r="E175" s="182"/>
      <c r="F175" s="574">
        <f t="shared" si="5"/>
        <v>0</v>
      </c>
    </row>
    <row r="176" spans="1:6" s="144" customFormat="1" ht="14.25" customHeight="1" x14ac:dyDescent="0.2">
      <c r="A176" s="407"/>
      <c r="B176" s="132"/>
      <c r="C176" s="204"/>
      <c r="D176" s="134"/>
      <c r="E176" s="182"/>
      <c r="F176" s="574">
        <f t="shared" si="5"/>
        <v>0</v>
      </c>
    </row>
    <row r="177" spans="1:6" s="144" customFormat="1" ht="38.25" x14ac:dyDescent="0.2">
      <c r="A177" s="650" t="s">
        <v>951</v>
      </c>
      <c r="B177" s="132" t="s">
        <v>323</v>
      </c>
      <c r="C177" s="204" t="s">
        <v>322</v>
      </c>
      <c r="D177" s="134">
        <v>1</v>
      </c>
      <c r="E177" s="572"/>
      <c r="F177" s="574">
        <f t="shared" si="5"/>
        <v>0</v>
      </c>
    </row>
    <row r="178" spans="1:6" s="144" customFormat="1" ht="14.25" customHeight="1" x14ac:dyDescent="0.2">
      <c r="A178" s="407"/>
      <c r="B178" s="186"/>
      <c r="C178" s="133"/>
      <c r="D178" s="134"/>
      <c r="E178" s="171"/>
      <c r="F178" s="203"/>
    </row>
    <row r="179" spans="1:6" s="144" customFormat="1" ht="14.25" customHeight="1" x14ac:dyDescent="0.2">
      <c r="A179" s="732" t="s">
        <v>952</v>
      </c>
      <c r="B179" s="733"/>
      <c r="C179" s="733"/>
      <c r="D179" s="733"/>
      <c r="E179" s="733"/>
      <c r="F179" s="190">
        <f>SUM(F153:F177)</f>
        <v>0</v>
      </c>
    </row>
    <row r="180" spans="1:6" s="144" customFormat="1" ht="14.25" customHeight="1" x14ac:dyDescent="0.2">
      <c r="A180" s="415"/>
      <c r="B180" s="191"/>
      <c r="C180" s="191"/>
      <c r="D180" s="191"/>
      <c r="E180" s="191"/>
      <c r="F180" s="193"/>
    </row>
    <row r="181" spans="1:6" s="144" customFormat="1" ht="14.25" customHeight="1" x14ac:dyDescent="0.2">
      <c r="A181" s="191"/>
      <c r="B181" s="191"/>
      <c r="C181" s="191"/>
      <c r="D181" s="191"/>
      <c r="E181" s="191"/>
      <c r="F181" s="588"/>
    </row>
    <row r="182" spans="1:6" s="144" customFormat="1" ht="14.25" customHeight="1" x14ac:dyDescent="0.2">
      <c r="A182" s="415" t="s">
        <v>953</v>
      </c>
      <c r="B182" s="222" t="s">
        <v>325</v>
      </c>
      <c r="C182" s="191"/>
      <c r="D182" s="191"/>
      <c r="E182" s="192"/>
      <c r="F182" s="193"/>
    </row>
    <row r="183" spans="1:6" s="144" customFormat="1" ht="14.25" customHeight="1" x14ac:dyDescent="0.2">
      <c r="A183" s="415"/>
      <c r="B183" s="221"/>
      <c r="C183" s="191"/>
      <c r="D183" s="191"/>
      <c r="E183" s="192"/>
      <c r="F183" s="193"/>
    </row>
    <row r="184" spans="1:6" s="144" customFormat="1" ht="38.25" x14ac:dyDescent="0.2">
      <c r="A184" s="656" t="s">
        <v>954</v>
      </c>
      <c r="B184" s="132" t="s">
        <v>230</v>
      </c>
      <c r="C184" s="180"/>
      <c r="D184" s="134"/>
      <c r="E184" s="192"/>
      <c r="F184" s="203"/>
    </row>
    <row r="185" spans="1:6" s="144" customFormat="1" ht="14.25" customHeight="1" x14ac:dyDescent="0.2">
      <c r="A185" s="414"/>
      <c r="B185" s="198" t="s">
        <v>231</v>
      </c>
      <c r="C185" s="152"/>
      <c r="D185" s="178"/>
      <c r="E185" s="192"/>
      <c r="F185" s="203"/>
    </row>
    <row r="186" spans="1:6" s="144" customFormat="1" ht="14.25" customHeight="1" x14ac:dyDescent="0.2">
      <c r="A186" s="414"/>
      <c r="B186" s="183" t="s">
        <v>232</v>
      </c>
      <c r="C186" s="133" t="s">
        <v>212</v>
      </c>
      <c r="D186" s="134">
        <v>5</v>
      </c>
      <c r="E186" s="182"/>
      <c r="F186" s="574">
        <f t="shared" ref="F186:F191" si="6">D186*E186</f>
        <v>0</v>
      </c>
    </row>
    <row r="187" spans="1:6" s="144" customFormat="1" ht="14.25" customHeight="1" x14ac:dyDescent="0.2">
      <c r="A187" s="414"/>
      <c r="B187" s="221"/>
      <c r="C187" s="191"/>
      <c r="D187" s="192"/>
      <c r="E187" s="182"/>
      <c r="F187" s="574">
        <f t="shared" si="6"/>
        <v>0</v>
      </c>
    </row>
    <row r="188" spans="1:6" s="144" customFormat="1" ht="14.25" x14ac:dyDescent="0.2">
      <c r="A188" s="656" t="s">
        <v>955</v>
      </c>
      <c r="B188" s="132" t="s">
        <v>238</v>
      </c>
      <c r="C188" s="133"/>
      <c r="D188" s="134"/>
      <c r="E188" s="182"/>
      <c r="F188" s="574">
        <f t="shared" si="6"/>
        <v>0</v>
      </c>
    </row>
    <row r="189" spans="1:6" s="144" customFormat="1" ht="14.25" customHeight="1" x14ac:dyDescent="0.2">
      <c r="A189" s="414"/>
      <c r="B189" s="132" t="s">
        <v>239</v>
      </c>
      <c r="C189" s="204" t="s">
        <v>12</v>
      </c>
      <c r="D189" s="205">
        <v>2</v>
      </c>
      <c r="E189" s="182"/>
      <c r="F189" s="574">
        <f t="shared" si="6"/>
        <v>0</v>
      </c>
    </row>
    <row r="190" spans="1:6" s="144" customFormat="1" ht="14.25" customHeight="1" x14ac:dyDescent="0.2">
      <c r="A190" s="414"/>
      <c r="B190" s="221"/>
      <c r="C190" s="191"/>
      <c r="D190" s="192"/>
      <c r="E190" s="182"/>
      <c r="F190" s="574">
        <f t="shared" si="6"/>
        <v>0</v>
      </c>
    </row>
    <row r="191" spans="1:6" s="144" customFormat="1" x14ac:dyDescent="0.2">
      <c r="A191" s="656" t="s">
        <v>956</v>
      </c>
      <c r="B191" s="223" t="s">
        <v>326</v>
      </c>
      <c r="C191" s="224" t="s">
        <v>57</v>
      </c>
      <c r="D191" s="225">
        <v>1</v>
      </c>
      <c r="E191" s="182"/>
      <c r="F191" s="574">
        <f t="shared" si="6"/>
        <v>0</v>
      </c>
    </row>
    <row r="192" spans="1:6" s="144" customFormat="1" ht="14.25" customHeight="1" x14ac:dyDescent="0.2">
      <c r="A192" s="414"/>
      <c r="B192" s="221"/>
      <c r="C192" s="191"/>
      <c r="D192" s="192"/>
      <c r="E192" s="182"/>
      <c r="F192" s="203"/>
    </row>
    <row r="193" spans="1:6" s="144" customFormat="1" ht="14.25" customHeight="1" x14ac:dyDescent="0.2">
      <c r="A193" s="732" t="s">
        <v>327</v>
      </c>
      <c r="B193" s="733"/>
      <c r="C193" s="733"/>
      <c r="D193" s="733"/>
      <c r="E193" s="733"/>
      <c r="F193" s="190">
        <f>SUM(F184:F191)</f>
        <v>0</v>
      </c>
    </row>
    <row r="194" spans="1:6" s="144" customFormat="1" ht="14.25" customHeight="1" x14ac:dyDescent="0.2">
      <c r="A194" s="415"/>
      <c r="B194" s="221"/>
      <c r="C194" s="191"/>
      <c r="D194" s="191"/>
      <c r="E194" s="192"/>
      <c r="F194" s="193"/>
    </row>
    <row r="195" spans="1:6" s="152" customFormat="1" x14ac:dyDescent="0.2">
      <c r="A195" s="192"/>
      <c r="B195" s="221"/>
      <c r="C195" s="191"/>
      <c r="D195" s="191"/>
      <c r="E195" s="192"/>
      <c r="F195" s="193"/>
    </row>
    <row r="196" spans="1:6" s="152" customFormat="1" ht="13.5" customHeight="1" x14ac:dyDescent="0.2">
      <c r="A196" s="192" t="s">
        <v>957</v>
      </c>
      <c r="B196" s="226" t="s">
        <v>472</v>
      </c>
      <c r="C196" s="191"/>
      <c r="D196" s="191"/>
      <c r="E196" s="192"/>
      <c r="F196" s="193"/>
    </row>
    <row r="197" spans="1:6" s="152" customFormat="1" ht="13.5" customHeight="1" x14ac:dyDescent="0.2">
      <c r="A197" s="225"/>
      <c r="B197" s="221"/>
      <c r="C197" s="191"/>
      <c r="D197" s="191"/>
      <c r="E197" s="192"/>
      <c r="F197" s="193"/>
    </row>
    <row r="198" spans="1:6" s="152" customFormat="1" ht="13.5" customHeight="1" x14ac:dyDescent="0.2">
      <c r="A198" s="657" t="s">
        <v>958</v>
      </c>
      <c r="B198" s="227" t="s">
        <v>328</v>
      </c>
      <c r="C198" s="228"/>
      <c r="D198" s="229"/>
      <c r="E198" s="192"/>
      <c r="F198" s="193"/>
    </row>
    <row r="199" spans="1:6" s="152" customFormat="1" ht="13.5" customHeight="1" x14ac:dyDescent="0.2">
      <c r="A199" s="225"/>
      <c r="B199" s="227" t="s">
        <v>329</v>
      </c>
      <c r="C199" s="228"/>
      <c r="D199" s="229"/>
      <c r="E199" s="192"/>
      <c r="F199" s="193"/>
    </row>
    <row r="200" spans="1:6" s="152" customFormat="1" ht="13.5" customHeight="1" x14ac:dyDescent="0.2">
      <c r="A200" s="225"/>
      <c r="B200" s="227" t="s">
        <v>330</v>
      </c>
      <c r="C200" s="228"/>
      <c r="D200" s="229"/>
      <c r="E200" s="192"/>
      <c r="F200" s="193"/>
    </row>
    <row r="201" spans="1:6" s="152" customFormat="1" ht="13.5" customHeight="1" x14ac:dyDescent="0.2">
      <c r="A201" s="225"/>
      <c r="B201" s="230" t="s">
        <v>331</v>
      </c>
      <c r="C201" s="228"/>
      <c r="D201" s="229"/>
      <c r="E201" s="192"/>
      <c r="F201" s="193"/>
    </row>
    <row r="202" spans="1:6" s="152" customFormat="1" ht="13.5" customHeight="1" x14ac:dyDescent="0.2">
      <c r="A202" s="225"/>
      <c r="B202" s="230" t="s">
        <v>332</v>
      </c>
      <c r="C202" s="228"/>
      <c r="D202" s="229"/>
      <c r="E202" s="192"/>
      <c r="F202" s="193"/>
    </row>
    <row r="203" spans="1:6" s="152" customFormat="1" ht="13.5" customHeight="1" x14ac:dyDescent="0.2">
      <c r="A203" s="225"/>
      <c r="B203" s="227" t="s">
        <v>333</v>
      </c>
      <c r="C203" s="228"/>
      <c r="D203" s="229"/>
      <c r="E203" s="192"/>
      <c r="F203" s="193"/>
    </row>
    <row r="204" spans="1:6" s="152" customFormat="1" ht="13.5" customHeight="1" x14ac:dyDescent="0.2">
      <c r="A204" s="225"/>
      <c r="B204" s="227" t="s">
        <v>334</v>
      </c>
      <c r="C204" s="228"/>
      <c r="D204" s="229"/>
      <c r="E204" s="587"/>
      <c r="F204" s="588"/>
    </row>
    <row r="205" spans="1:6" s="152" customFormat="1" ht="13.5" customHeight="1" x14ac:dyDescent="0.2">
      <c r="A205" s="225"/>
      <c r="B205" s="227" t="s">
        <v>335</v>
      </c>
      <c r="C205" s="228" t="s">
        <v>57</v>
      </c>
      <c r="D205" s="229">
        <v>1</v>
      </c>
      <c r="E205" s="577"/>
      <c r="F205" s="574">
        <f t="shared" ref="F205:F228" si="7">D205*E205</f>
        <v>0</v>
      </c>
    </row>
    <row r="206" spans="1:6" s="152" customFormat="1" ht="13.5" customHeight="1" x14ac:dyDescent="0.2">
      <c r="A206" s="225"/>
      <c r="B206" s="231"/>
      <c r="C206" s="228"/>
      <c r="D206" s="229"/>
      <c r="E206" s="577"/>
      <c r="F206" s="574">
        <f t="shared" si="7"/>
        <v>0</v>
      </c>
    </row>
    <row r="207" spans="1:6" s="152" customFormat="1" ht="13.5" customHeight="1" x14ac:dyDescent="0.2">
      <c r="A207" s="657" t="s">
        <v>959</v>
      </c>
      <c r="B207" s="232" t="s">
        <v>336</v>
      </c>
      <c r="C207" s="233"/>
      <c r="D207" s="229"/>
      <c r="E207" s="577"/>
      <c r="F207" s="574">
        <f t="shared" si="7"/>
        <v>0</v>
      </c>
    </row>
    <row r="208" spans="1:6" s="152" customFormat="1" ht="13.5" customHeight="1" x14ac:dyDescent="0.2">
      <c r="A208" s="225"/>
      <c r="B208" s="232" t="s">
        <v>337</v>
      </c>
      <c r="C208" s="233" t="s">
        <v>84</v>
      </c>
      <c r="D208" s="229">
        <v>15</v>
      </c>
      <c r="E208" s="577"/>
      <c r="F208" s="574">
        <f t="shared" si="7"/>
        <v>0</v>
      </c>
    </row>
    <row r="209" spans="1:6" s="152" customFormat="1" ht="13.5" customHeight="1" x14ac:dyDescent="0.2">
      <c r="A209" s="225"/>
      <c r="B209" s="232"/>
      <c r="C209" s="233"/>
      <c r="D209" s="229"/>
      <c r="E209" s="577"/>
      <c r="F209" s="574">
        <f t="shared" si="7"/>
        <v>0</v>
      </c>
    </row>
    <row r="210" spans="1:6" s="152" customFormat="1" ht="13.5" customHeight="1" x14ac:dyDescent="0.2">
      <c r="A210" s="657" t="s">
        <v>960</v>
      </c>
      <c r="B210" s="234" t="s">
        <v>338</v>
      </c>
      <c r="C210" s="233"/>
      <c r="D210" s="229"/>
      <c r="E210" s="577"/>
      <c r="F210" s="574">
        <f t="shared" si="7"/>
        <v>0</v>
      </c>
    </row>
    <row r="211" spans="1:6" s="152" customFormat="1" ht="13.5" customHeight="1" x14ac:dyDescent="0.2">
      <c r="A211" s="225"/>
      <c r="B211" s="234" t="s">
        <v>339</v>
      </c>
      <c r="C211" s="233"/>
      <c r="D211" s="229"/>
      <c r="E211" s="577"/>
      <c r="F211" s="574">
        <f t="shared" si="7"/>
        <v>0</v>
      </c>
    </row>
    <row r="212" spans="1:6" s="152" customFormat="1" ht="13.5" customHeight="1" x14ac:dyDescent="0.2">
      <c r="A212" s="225"/>
      <c r="B212" s="213" t="s">
        <v>340</v>
      </c>
      <c r="C212" s="233" t="s">
        <v>12</v>
      </c>
      <c r="D212" s="229">
        <v>7</v>
      </c>
      <c r="E212" s="577"/>
      <c r="F212" s="574">
        <f t="shared" si="7"/>
        <v>0</v>
      </c>
    </row>
    <row r="213" spans="1:6" s="152" customFormat="1" ht="13.5" customHeight="1" x14ac:dyDescent="0.2">
      <c r="A213" s="225"/>
      <c r="B213" s="235" t="s">
        <v>341</v>
      </c>
      <c r="C213" s="233" t="s">
        <v>12</v>
      </c>
      <c r="D213" s="229">
        <v>3</v>
      </c>
      <c r="E213" s="577"/>
      <c r="F213" s="574">
        <f t="shared" si="7"/>
        <v>0</v>
      </c>
    </row>
    <row r="214" spans="1:6" s="152" customFormat="1" ht="13.5" customHeight="1" x14ac:dyDescent="0.2">
      <c r="A214" s="225"/>
      <c r="B214" s="231"/>
      <c r="C214" s="228"/>
      <c r="D214" s="229"/>
      <c r="E214" s="577"/>
      <c r="F214" s="574">
        <f t="shared" si="7"/>
        <v>0</v>
      </c>
    </row>
    <row r="215" spans="1:6" s="152" customFormat="1" ht="13.5" customHeight="1" x14ac:dyDescent="0.2">
      <c r="A215" s="657" t="s">
        <v>961</v>
      </c>
      <c r="B215" s="227" t="s">
        <v>342</v>
      </c>
      <c r="C215" s="233"/>
      <c r="D215" s="236"/>
      <c r="E215" s="577"/>
      <c r="F215" s="574">
        <f t="shared" si="7"/>
        <v>0</v>
      </c>
    </row>
    <row r="216" spans="1:6" s="152" customFormat="1" ht="13.5" customHeight="1" x14ac:dyDescent="0.2">
      <c r="A216" s="225"/>
      <c r="B216" s="227" t="s">
        <v>343</v>
      </c>
      <c r="C216" s="233"/>
      <c r="D216" s="236"/>
      <c r="E216" s="577"/>
      <c r="F216" s="574">
        <f t="shared" si="7"/>
        <v>0</v>
      </c>
    </row>
    <row r="217" spans="1:6" s="152" customFormat="1" ht="13.5" customHeight="1" x14ac:dyDescent="0.2">
      <c r="A217" s="225"/>
      <c r="B217" s="227" t="s">
        <v>344</v>
      </c>
      <c r="C217" s="233"/>
      <c r="D217" s="236"/>
      <c r="E217" s="577"/>
      <c r="F217" s="574">
        <f t="shared" si="7"/>
        <v>0</v>
      </c>
    </row>
    <row r="218" spans="1:6" s="152" customFormat="1" ht="13.5" customHeight="1" x14ac:dyDescent="0.2">
      <c r="A218" s="225"/>
      <c r="B218" s="239" t="s">
        <v>351</v>
      </c>
      <c r="C218" s="233"/>
      <c r="D218" s="236"/>
      <c r="E218" s="577"/>
      <c r="F218" s="574">
        <f t="shared" si="7"/>
        <v>0</v>
      </c>
    </row>
    <row r="219" spans="1:6" s="152" customFormat="1" ht="13.5" customHeight="1" x14ac:dyDescent="0.2">
      <c r="A219" s="225"/>
      <c r="B219" s="227" t="s">
        <v>345</v>
      </c>
      <c r="C219" s="233" t="s">
        <v>12</v>
      </c>
      <c r="D219" s="236">
        <v>4</v>
      </c>
      <c r="E219" s="577"/>
      <c r="F219" s="574">
        <f t="shared" si="7"/>
        <v>0</v>
      </c>
    </row>
    <row r="220" spans="1:6" s="152" customFormat="1" ht="13.5" customHeight="1" x14ac:dyDescent="0.2">
      <c r="A220" s="225"/>
      <c r="B220" s="227"/>
      <c r="C220" s="233"/>
      <c r="D220" s="236"/>
      <c r="E220" s="577"/>
      <c r="F220" s="574">
        <f t="shared" si="7"/>
        <v>0</v>
      </c>
    </row>
    <row r="221" spans="1:6" s="152" customFormat="1" x14ac:dyDescent="0.2">
      <c r="A221" s="657" t="s">
        <v>962</v>
      </c>
      <c r="B221" s="237" t="s">
        <v>326</v>
      </c>
      <c r="C221" s="233" t="s">
        <v>12</v>
      </c>
      <c r="D221" s="236">
        <v>1</v>
      </c>
      <c r="E221" s="577"/>
      <c r="F221" s="574">
        <f t="shared" si="7"/>
        <v>0</v>
      </c>
    </row>
    <row r="222" spans="1:6" s="152" customFormat="1" ht="13.5" customHeight="1" x14ac:dyDescent="0.3">
      <c r="A222" s="225"/>
      <c r="B222" s="238"/>
      <c r="C222" s="233"/>
      <c r="D222" s="236"/>
      <c r="E222" s="577"/>
      <c r="F222" s="574">
        <f t="shared" si="7"/>
        <v>0</v>
      </c>
    </row>
    <row r="223" spans="1:6" s="152" customFormat="1" ht="13.5" customHeight="1" x14ac:dyDescent="0.2">
      <c r="A223" s="657" t="s">
        <v>963</v>
      </c>
      <c r="B223" s="232" t="s">
        <v>346</v>
      </c>
      <c r="C223" s="228"/>
      <c r="D223" s="228"/>
      <c r="E223" s="577"/>
      <c r="F223" s="574">
        <f t="shared" si="7"/>
        <v>0</v>
      </c>
    </row>
    <row r="224" spans="1:6" s="152" customFormat="1" ht="13.5" customHeight="1" x14ac:dyDescent="0.2">
      <c r="A224" s="225"/>
      <c r="B224" s="232" t="s">
        <v>347</v>
      </c>
      <c r="C224" s="228" t="s">
        <v>57</v>
      </c>
      <c r="D224" s="228">
        <v>1</v>
      </c>
      <c r="E224" s="577"/>
      <c r="F224" s="574">
        <f t="shared" si="7"/>
        <v>0</v>
      </c>
    </row>
    <row r="225" spans="1:6" s="152" customFormat="1" ht="13.5" customHeight="1" x14ac:dyDescent="0.2">
      <c r="A225" s="225"/>
      <c r="B225" s="235"/>
      <c r="C225" s="233"/>
      <c r="D225" s="236"/>
      <c r="E225" s="577"/>
      <c r="F225" s="574">
        <f t="shared" si="7"/>
        <v>0</v>
      </c>
    </row>
    <row r="226" spans="1:6" s="152" customFormat="1" ht="13.5" customHeight="1" x14ac:dyDescent="0.2">
      <c r="A226" s="657" t="s">
        <v>964</v>
      </c>
      <c r="B226" s="213" t="s">
        <v>348</v>
      </c>
      <c r="C226" s="233"/>
      <c r="D226" s="229"/>
      <c r="E226" s="577"/>
      <c r="F226" s="574">
        <f t="shared" si="7"/>
        <v>0</v>
      </c>
    </row>
    <row r="227" spans="1:6" s="152" customFormat="1" ht="13.5" customHeight="1" x14ac:dyDescent="0.2">
      <c r="A227" s="225"/>
      <c r="B227" s="213" t="s">
        <v>349</v>
      </c>
      <c r="C227" s="233"/>
      <c r="D227" s="229"/>
      <c r="E227" s="577"/>
      <c r="F227" s="574">
        <f t="shared" si="7"/>
        <v>0</v>
      </c>
    </row>
    <row r="228" spans="1:6" s="152" customFormat="1" ht="13.5" customHeight="1" x14ac:dyDescent="0.2">
      <c r="A228" s="225"/>
      <c r="B228" s="235" t="s">
        <v>350</v>
      </c>
      <c r="C228" s="233" t="s">
        <v>57</v>
      </c>
      <c r="D228" s="229">
        <v>1</v>
      </c>
      <c r="E228" s="577"/>
      <c r="F228" s="574">
        <f t="shared" si="7"/>
        <v>0</v>
      </c>
    </row>
    <row r="229" spans="1:6" s="152" customFormat="1" ht="13.5" customHeight="1" x14ac:dyDescent="0.2">
      <c r="A229" s="225"/>
      <c r="B229" s="221"/>
      <c r="C229" s="191"/>
      <c r="D229" s="191"/>
      <c r="E229" s="192"/>
      <c r="F229" s="193"/>
    </row>
    <row r="230" spans="1:6" s="152" customFormat="1" ht="13.5" customHeight="1" x14ac:dyDescent="0.2">
      <c r="A230" s="732" t="s">
        <v>352</v>
      </c>
      <c r="B230" s="733"/>
      <c r="C230" s="733"/>
      <c r="D230" s="733"/>
      <c r="E230" s="733"/>
      <c r="F230" s="589">
        <f>SUM(F202:F228)</f>
        <v>0</v>
      </c>
    </row>
    <row r="231" spans="1:6" s="152" customFormat="1" ht="13.5" customHeight="1" x14ac:dyDescent="0.2">
      <c r="A231" s="191"/>
      <c r="B231" s="191"/>
      <c r="C231" s="191"/>
      <c r="D231" s="191"/>
      <c r="E231" s="191"/>
      <c r="F231" s="588"/>
    </row>
    <row r="232" spans="1:6" s="152" customFormat="1" ht="13.5" customHeight="1" x14ac:dyDescent="0.2">
      <c r="A232" s="411" t="s">
        <v>965</v>
      </c>
      <c r="B232" s="661" t="s">
        <v>353</v>
      </c>
      <c r="C232" s="148"/>
      <c r="D232" s="185"/>
      <c r="E232" s="196"/>
      <c r="F232" s="197"/>
    </row>
    <row r="233" spans="1:6" s="152" customFormat="1" ht="13.5" customHeight="1" x14ac:dyDescent="0.2">
      <c r="A233" s="416"/>
      <c r="B233" s="241"/>
      <c r="C233" s="148"/>
      <c r="D233" s="185"/>
      <c r="E233" s="196"/>
      <c r="F233" s="197"/>
    </row>
    <row r="234" spans="1:6" s="152" customFormat="1" ht="13.5" customHeight="1" x14ac:dyDescent="0.2">
      <c r="A234" s="666" t="s">
        <v>966</v>
      </c>
      <c r="B234" s="186" t="s">
        <v>354</v>
      </c>
      <c r="C234" s="242" t="s">
        <v>355</v>
      </c>
      <c r="D234" s="185">
        <v>25</v>
      </c>
      <c r="E234" s="182"/>
      <c r="F234" s="574">
        <f>D234*E234</f>
        <v>0</v>
      </c>
    </row>
    <row r="235" spans="1:6" s="152" customFormat="1" ht="13.5" customHeight="1" x14ac:dyDescent="0.2">
      <c r="A235" s="667"/>
      <c r="B235" s="243"/>
      <c r="C235" s="242"/>
      <c r="D235" s="185"/>
      <c r="E235" s="572"/>
      <c r="F235" s="574">
        <f t="shared" ref="F235:F254" si="8">D235*E235</f>
        <v>0</v>
      </c>
    </row>
    <row r="236" spans="1:6" s="152" customFormat="1" x14ac:dyDescent="0.2">
      <c r="A236" s="666" t="s">
        <v>967</v>
      </c>
      <c r="B236" s="186" t="s">
        <v>356</v>
      </c>
      <c r="C236" s="159"/>
      <c r="D236" s="185"/>
      <c r="E236" s="182"/>
      <c r="F236" s="574">
        <f t="shared" si="8"/>
        <v>0</v>
      </c>
    </row>
    <row r="237" spans="1:6" s="152" customFormat="1" x14ac:dyDescent="0.2">
      <c r="A237" s="667"/>
      <c r="B237" s="244" t="s">
        <v>357</v>
      </c>
      <c r="C237" s="159"/>
      <c r="D237" s="185"/>
      <c r="E237" s="182"/>
      <c r="F237" s="574">
        <f t="shared" si="8"/>
        <v>0</v>
      </c>
    </row>
    <row r="238" spans="1:6" s="152" customFormat="1" ht="13.5" customHeight="1" x14ac:dyDescent="0.2">
      <c r="A238" s="667"/>
      <c r="B238" s="244" t="s">
        <v>358</v>
      </c>
      <c r="C238" s="159"/>
      <c r="D238" s="185"/>
      <c r="E238" s="182"/>
      <c r="F238" s="574">
        <f t="shared" si="8"/>
        <v>0</v>
      </c>
    </row>
    <row r="239" spans="1:6" s="152" customFormat="1" ht="13.5" customHeight="1" x14ac:dyDescent="0.2">
      <c r="A239" s="667"/>
      <c r="B239" s="244"/>
      <c r="C239" s="242" t="s">
        <v>244</v>
      </c>
      <c r="D239" s="185">
        <v>1</v>
      </c>
      <c r="E239" s="572"/>
      <c r="F239" s="574">
        <f t="shared" si="8"/>
        <v>0</v>
      </c>
    </row>
    <row r="240" spans="1:6" s="152" customFormat="1" ht="13.5" customHeight="1" x14ac:dyDescent="0.2">
      <c r="A240" s="668"/>
      <c r="B240" s="184"/>
      <c r="C240" s="159"/>
      <c r="D240" s="185"/>
      <c r="E240" s="182"/>
      <c r="F240" s="574">
        <f t="shared" si="8"/>
        <v>0</v>
      </c>
    </row>
    <row r="241" spans="1:6" s="152" customFormat="1" x14ac:dyDescent="0.2">
      <c r="A241" s="666" t="s">
        <v>968</v>
      </c>
      <c r="B241" s="186" t="s">
        <v>359</v>
      </c>
      <c r="C241" s="159"/>
      <c r="D241" s="185"/>
      <c r="E241" s="206"/>
      <c r="F241" s="574">
        <f t="shared" si="8"/>
        <v>0</v>
      </c>
    </row>
    <row r="242" spans="1:6" s="152" customFormat="1" ht="13.5" customHeight="1" x14ac:dyDescent="0.2">
      <c r="A242" s="667"/>
      <c r="B242" s="243"/>
      <c r="C242" s="242" t="s">
        <v>355</v>
      </c>
      <c r="D242" s="185">
        <v>16</v>
      </c>
      <c r="E242" s="573"/>
      <c r="F242" s="574">
        <f t="shared" si="8"/>
        <v>0</v>
      </c>
    </row>
    <row r="243" spans="1:6" s="152" customFormat="1" ht="13.5" customHeight="1" x14ac:dyDescent="0.2">
      <c r="A243" s="667"/>
      <c r="B243" s="243"/>
      <c r="C243" s="242"/>
      <c r="D243" s="185"/>
      <c r="E243" s="189"/>
      <c r="F243" s="574">
        <f t="shared" si="8"/>
        <v>0</v>
      </c>
    </row>
    <row r="244" spans="1:6" s="152" customFormat="1" ht="25.5" x14ac:dyDescent="0.2">
      <c r="A244" s="666" t="s">
        <v>969</v>
      </c>
      <c r="B244" s="245" t="s">
        <v>360</v>
      </c>
      <c r="C244" s="204" t="s">
        <v>310</v>
      </c>
      <c r="D244" s="185">
        <v>20</v>
      </c>
      <c r="E244" s="189"/>
      <c r="F244" s="574">
        <f t="shared" si="8"/>
        <v>0</v>
      </c>
    </row>
    <row r="245" spans="1:6" s="152" customFormat="1" ht="13.5" customHeight="1" x14ac:dyDescent="0.2">
      <c r="A245" s="667"/>
      <c r="B245" s="243"/>
      <c r="C245" s="242"/>
      <c r="D245" s="185"/>
      <c r="E245" s="573"/>
      <c r="F245" s="574">
        <f t="shared" si="8"/>
        <v>0</v>
      </c>
    </row>
    <row r="246" spans="1:6" s="152" customFormat="1" ht="51" x14ac:dyDescent="0.2">
      <c r="A246" s="666" t="s">
        <v>970</v>
      </c>
      <c r="B246" s="186" t="s">
        <v>361</v>
      </c>
      <c r="C246" s="159" t="s">
        <v>57</v>
      </c>
      <c r="D246" s="185">
        <v>1</v>
      </c>
      <c r="E246" s="573"/>
      <c r="F246" s="574">
        <f t="shared" si="8"/>
        <v>0</v>
      </c>
    </row>
    <row r="247" spans="1:6" s="152" customFormat="1" ht="13.5" customHeight="1" x14ac:dyDescent="0.2">
      <c r="A247" s="668"/>
      <c r="B247" s="184"/>
      <c r="C247" s="242"/>
      <c r="D247" s="185"/>
      <c r="E247" s="572"/>
      <c r="F247" s="574">
        <f t="shared" si="8"/>
        <v>0</v>
      </c>
    </row>
    <row r="248" spans="1:6" s="152" customFormat="1" x14ac:dyDescent="0.2">
      <c r="A248" s="666" t="s">
        <v>971</v>
      </c>
      <c r="B248" s="186" t="s">
        <v>362</v>
      </c>
      <c r="C248" s="159"/>
      <c r="D248" s="185"/>
      <c r="E248" s="182"/>
      <c r="F248" s="574">
        <f t="shared" si="8"/>
        <v>0</v>
      </c>
    </row>
    <row r="249" spans="1:6" s="152" customFormat="1" x14ac:dyDescent="0.2">
      <c r="A249" s="667"/>
      <c r="B249" s="186" t="s">
        <v>363</v>
      </c>
      <c r="C249" s="159"/>
      <c r="D249" s="185"/>
      <c r="E249" s="182"/>
      <c r="F249" s="574">
        <f t="shared" si="8"/>
        <v>0</v>
      </c>
    </row>
    <row r="250" spans="1:6" s="152" customFormat="1" ht="13.5" customHeight="1" x14ac:dyDescent="0.2">
      <c r="A250" s="668"/>
      <c r="B250" s="184"/>
      <c r="C250" s="242" t="s">
        <v>126</v>
      </c>
      <c r="D250" s="185">
        <v>10</v>
      </c>
      <c r="E250" s="572"/>
      <c r="F250" s="574">
        <f t="shared" si="8"/>
        <v>0</v>
      </c>
    </row>
    <row r="251" spans="1:6" s="152" customFormat="1" x14ac:dyDescent="0.2">
      <c r="A251" s="666" t="s">
        <v>972</v>
      </c>
      <c r="B251" s="245" t="s">
        <v>364</v>
      </c>
      <c r="C251" s="246"/>
      <c r="D251" s="247"/>
      <c r="E251" s="248"/>
      <c r="F251" s="574">
        <f t="shared" si="8"/>
        <v>0</v>
      </c>
    </row>
    <row r="252" spans="1:6" s="152" customFormat="1" x14ac:dyDescent="0.2">
      <c r="A252" s="659"/>
      <c r="B252" s="245" t="s">
        <v>365</v>
      </c>
      <c r="C252" s="246"/>
      <c r="D252" s="247"/>
      <c r="E252" s="248"/>
      <c r="F252" s="574">
        <f t="shared" si="8"/>
        <v>0</v>
      </c>
    </row>
    <row r="253" spans="1:6" s="152" customFormat="1" ht="13.5" customHeight="1" x14ac:dyDescent="0.2">
      <c r="A253" s="659"/>
      <c r="B253" s="249"/>
      <c r="C253" s="250" t="s">
        <v>244</v>
      </c>
      <c r="D253" s="251">
        <v>1</v>
      </c>
      <c r="E253" s="572"/>
      <c r="F253" s="574">
        <f t="shared" si="8"/>
        <v>0</v>
      </c>
    </row>
    <row r="254" spans="1:6" s="152" customFormat="1" ht="13.5" customHeight="1" x14ac:dyDescent="0.2">
      <c r="A254" s="658"/>
      <c r="B254" s="252"/>
      <c r="C254" s="246"/>
      <c r="D254" s="247"/>
      <c r="E254" s="248"/>
      <c r="F254" s="574">
        <f t="shared" si="8"/>
        <v>0</v>
      </c>
    </row>
    <row r="255" spans="1:6" s="152" customFormat="1" ht="13.5" customHeight="1" x14ac:dyDescent="0.2">
      <c r="A255" s="417"/>
      <c r="B255" s="249"/>
      <c r="C255" s="250"/>
      <c r="D255" s="251"/>
      <c r="E255" s="171"/>
      <c r="F255" s="203"/>
    </row>
    <row r="256" spans="1:6" s="152" customFormat="1" ht="13.5" customHeight="1" x14ac:dyDescent="0.2">
      <c r="A256" s="732" t="s">
        <v>973</v>
      </c>
      <c r="B256" s="733"/>
      <c r="C256" s="733"/>
      <c r="D256" s="733"/>
      <c r="E256" s="733"/>
      <c r="F256" s="190">
        <f>SUM(F234:F254)</f>
        <v>0</v>
      </c>
    </row>
    <row r="257" spans="1:6" s="152" customFormat="1" ht="13.5" customHeight="1" x14ac:dyDescent="0.2">
      <c r="A257" s="191"/>
      <c r="B257" s="191"/>
      <c r="C257" s="191"/>
      <c r="D257" s="191"/>
      <c r="E257" s="191"/>
      <c r="F257" s="588"/>
    </row>
    <row r="258" spans="1:6" s="152" customFormat="1" ht="13.5" customHeight="1" x14ac:dyDescent="0.2">
      <c r="A258" s="192"/>
      <c r="B258" s="191"/>
      <c r="C258" s="191"/>
      <c r="D258" s="191"/>
      <c r="E258" s="191"/>
      <c r="F258" s="193"/>
    </row>
    <row r="259" spans="1:6" s="152" customFormat="1" ht="14.25" customHeight="1" x14ac:dyDescent="0.2">
      <c r="A259" s="192"/>
      <c r="B259" s="221"/>
      <c r="C259" s="191"/>
      <c r="D259" s="191"/>
      <c r="E259" s="192"/>
      <c r="F259" s="193"/>
    </row>
    <row r="260" spans="1:6" s="152" customFormat="1" ht="14.25" customHeight="1" x14ac:dyDescent="0.2">
      <c r="A260" s="192"/>
      <c r="B260" s="221"/>
      <c r="C260" s="191"/>
      <c r="D260" s="191"/>
      <c r="E260" s="192"/>
      <c r="F260" s="193"/>
    </row>
    <row r="261" spans="1:6" s="152" customFormat="1" ht="14.25" customHeight="1" x14ac:dyDescent="0.2">
      <c r="A261" s="739" t="s">
        <v>192</v>
      </c>
      <c r="B261" s="739"/>
      <c r="C261" s="739"/>
      <c r="D261" s="185"/>
      <c r="E261" s="196"/>
      <c r="F261" s="197"/>
    </row>
    <row r="262" spans="1:6" s="152" customFormat="1" ht="14.25" customHeight="1" x14ac:dyDescent="0.2">
      <c r="A262" s="253"/>
      <c r="B262" s="184"/>
      <c r="C262" s="159"/>
      <c r="D262" s="185"/>
      <c r="E262" s="196"/>
      <c r="F262" s="197"/>
    </row>
    <row r="263" spans="1:6" s="152" customFormat="1" ht="15" customHeight="1" x14ac:dyDescent="0.25">
      <c r="A263" s="254"/>
      <c r="B263" s="255" t="str">
        <f>B24</f>
        <v xml:space="preserve"> VODOVOD I KANALIZACIJA OPĆINA</v>
      </c>
      <c r="C263" s="256"/>
      <c r="D263" s="257"/>
      <c r="E263" s="258"/>
      <c r="F263" s="259"/>
    </row>
    <row r="264" spans="1:6" s="152" customFormat="1" ht="15" customHeight="1" x14ac:dyDescent="0.25">
      <c r="A264" s="254"/>
      <c r="B264" s="241"/>
      <c r="C264" s="148"/>
      <c r="D264" s="149"/>
      <c r="E264" s="150"/>
      <c r="F264" s="259"/>
    </row>
    <row r="265" spans="1:6" s="122" customFormat="1" ht="15" customHeight="1" x14ac:dyDescent="0.25">
      <c r="A265" s="254" t="s">
        <v>276</v>
      </c>
      <c r="B265" s="255" t="str">
        <f>B26</f>
        <v>INSTALACIJA VODOVODA  OPĆINA</v>
      </c>
      <c r="C265" s="256"/>
      <c r="D265" s="257"/>
      <c r="E265" s="258"/>
      <c r="F265" s="578">
        <f>F64</f>
        <v>0</v>
      </c>
    </row>
    <row r="266" spans="1:6" s="122" customFormat="1" ht="15" customHeight="1" x14ac:dyDescent="0.25">
      <c r="A266" s="254"/>
      <c r="B266" s="255"/>
      <c r="C266" s="256"/>
      <c r="D266" s="257"/>
      <c r="E266" s="258"/>
      <c r="F266" s="578"/>
    </row>
    <row r="267" spans="1:6" s="122" customFormat="1" ht="15" customHeight="1" x14ac:dyDescent="0.25">
      <c r="A267" s="254" t="s">
        <v>284</v>
      </c>
      <c r="B267" s="255" t="str">
        <f>B67</f>
        <v>INSTALACIJA KANALIZACIJE OPĆINA</v>
      </c>
      <c r="C267" s="256"/>
      <c r="D267" s="257"/>
      <c r="E267" s="258"/>
      <c r="F267" s="578">
        <f>F87</f>
        <v>0</v>
      </c>
    </row>
    <row r="268" spans="1:6" s="122" customFormat="1" ht="15" customHeight="1" x14ac:dyDescent="0.25">
      <c r="A268" s="254"/>
      <c r="B268" s="255"/>
      <c r="C268" s="256"/>
      <c r="D268" s="257"/>
      <c r="E268" s="258"/>
      <c r="F268" s="578"/>
    </row>
    <row r="269" spans="1:6" s="122" customFormat="1" ht="15" customHeight="1" x14ac:dyDescent="0.25">
      <c r="A269" s="254" t="s">
        <v>287</v>
      </c>
      <c r="B269" s="255" t="str">
        <f>B90</f>
        <v>SANITARNI UREĐAJI OPĆINA</v>
      </c>
      <c r="C269" s="256"/>
      <c r="D269" s="257"/>
      <c r="E269" s="258"/>
      <c r="F269" s="578">
        <f>F148</f>
        <v>0</v>
      </c>
    </row>
    <row r="270" spans="1:6" s="122" customFormat="1" ht="15" customHeight="1" x14ac:dyDescent="0.25">
      <c r="A270" s="254"/>
      <c r="B270" s="255"/>
      <c r="C270" s="256"/>
      <c r="D270" s="257"/>
      <c r="E270" s="258"/>
      <c r="F270" s="578"/>
    </row>
    <row r="271" spans="1:6" s="122" customFormat="1" ht="15" customHeight="1" x14ac:dyDescent="0.25">
      <c r="A271" s="660" t="s">
        <v>940</v>
      </c>
      <c r="B271" s="255" t="s">
        <v>306</v>
      </c>
      <c r="C271" s="159"/>
      <c r="D271" s="185"/>
      <c r="E271" s="196"/>
      <c r="F271" s="578">
        <f>F179</f>
        <v>0</v>
      </c>
    </row>
    <row r="272" spans="1:6" s="122" customFormat="1" ht="15" customHeight="1" x14ac:dyDescent="0.25">
      <c r="A272" s="660"/>
      <c r="B272" s="255"/>
      <c r="C272" s="256"/>
      <c r="D272" s="257"/>
      <c r="E272" s="258"/>
      <c r="F272" s="578"/>
    </row>
    <row r="273" spans="1:6" s="122" customFormat="1" ht="15" customHeight="1" x14ac:dyDescent="0.25">
      <c r="A273" s="660" t="s">
        <v>953</v>
      </c>
      <c r="B273" s="255" t="s">
        <v>325</v>
      </c>
      <c r="C273" s="256"/>
      <c r="D273" s="257"/>
      <c r="E273" s="258"/>
      <c r="F273" s="578">
        <f>F193</f>
        <v>0</v>
      </c>
    </row>
    <row r="274" spans="1:6" s="122" customFormat="1" ht="15" customHeight="1" x14ac:dyDescent="0.25">
      <c r="A274" s="254"/>
      <c r="B274" s="255"/>
      <c r="C274" s="256"/>
      <c r="D274" s="257"/>
      <c r="E274" s="258"/>
      <c r="F274" s="578"/>
    </row>
    <row r="275" spans="1:6" s="122" customFormat="1" ht="15" customHeight="1" x14ac:dyDescent="0.25">
      <c r="A275" s="660" t="s">
        <v>957</v>
      </c>
      <c r="B275" s="255" t="s">
        <v>472</v>
      </c>
      <c r="C275" s="256"/>
      <c r="D275" s="257"/>
      <c r="E275" s="258"/>
      <c r="F275" s="578">
        <f>F230</f>
        <v>0</v>
      </c>
    </row>
    <row r="276" spans="1:6" s="122" customFormat="1" ht="15" customHeight="1" x14ac:dyDescent="0.25">
      <c r="A276" s="254"/>
      <c r="B276" s="255"/>
      <c r="C276" s="148"/>
      <c r="D276" s="149"/>
      <c r="E276" s="150"/>
      <c r="F276" s="578"/>
    </row>
    <row r="277" spans="1:6" s="122" customFormat="1" ht="15" customHeight="1" x14ac:dyDescent="0.25">
      <c r="A277" s="254" t="s">
        <v>965</v>
      </c>
      <c r="B277" s="255" t="s">
        <v>353</v>
      </c>
      <c r="C277" s="148"/>
      <c r="D277" s="149"/>
      <c r="E277" s="150"/>
      <c r="F277" s="578">
        <f>F256</f>
        <v>0</v>
      </c>
    </row>
    <row r="278" spans="1:6" s="122" customFormat="1" ht="12.75" customHeight="1" x14ac:dyDescent="0.25">
      <c r="A278" s="254"/>
      <c r="B278" s="255"/>
      <c r="C278" s="148"/>
      <c r="D278" s="149"/>
      <c r="E278" s="150"/>
      <c r="F278" s="259"/>
    </row>
    <row r="279" spans="1:6" s="122" customFormat="1" ht="12.75" customHeight="1" x14ac:dyDescent="0.2">
      <c r="A279" s="254"/>
      <c r="B279" s="255"/>
      <c r="C279" s="148"/>
      <c r="D279" s="149"/>
      <c r="E279" s="150"/>
      <c r="F279" s="151"/>
    </row>
    <row r="280" spans="1:6" s="122" customFormat="1" ht="12.75" customHeight="1" x14ac:dyDescent="0.2">
      <c r="A280" s="254"/>
      <c r="B280" s="255"/>
      <c r="C280" s="148"/>
      <c r="D280" s="149"/>
      <c r="E280" s="150"/>
      <c r="F280" s="151"/>
    </row>
    <row r="281" spans="1:6" s="122" customFormat="1" ht="12.75" customHeight="1" x14ac:dyDescent="0.2">
      <c r="A281" s="254"/>
      <c r="B281" s="255"/>
      <c r="C281" s="148"/>
      <c r="D281" s="149"/>
      <c r="E281" s="150"/>
      <c r="F281" s="151"/>
    </row>
    <row r="282" spans="1:6" s="122" customFormat="1" ht="12.75" customHeight="1" x14ac:dyDescent="0.2">
      <c r="A282" s="254"/>
      <c r="B282" s="255"/>
      <c r="C282" s="148"/>
      <c r="D282" s="149"/>
      <c r="E282" s="150"/>
      <c r="F282" s="151"/>
    </row>
    <row r="283" spans="1:6" s="122" customFormat="1" ht="12.75" customHeight="1" x14ac:dyDescent="0.25">
      <c r="A283" s="740" t="s">
        <v>366</v>
      </c>
      <c r="B283" s="740"/>
      <c r="C283" s="740"/>
      <c r="D283" s="740"/>
      <c r="E283" s="740"/>
      <c r="F283" s="259">
        <f>SUM(F263:F278)</f>
        <v>0</v>
      </c>
    </row>
    <row r="284" spans="1:6" s="122" customFormat="1" ht="15" x14ac:dyDescent="0.25">
      <c r="A284" s="740" t="s">
        <v>367</v>
      </c>
      <c r="B284" s="740"/>
      <c r="C284" s="740"/>
      <c r="D284" s="740"/>
      <c r="E284" s="740"/>
      <c r="F284" s="260">
        <f>0.25*F283</f>
        <v>0</v>
      </c>
    </row>
    <row r="285" spans="1:6" s="122" customFormat="1" ht="18" customHeight="1" x14ac:dyDescent="0.25">
      <c r="A285" s="740" t="s">
        <v>13</v>
      </c>
      <c r="B285" s="740"/>
      <c r="C285" s="740"/>
      <c r="D285" s="740"/>
      <c r="E285" s="740"/>
      <c r="F285" s="260">
        <f>F283+F284</f>
        <v>0</v>
      </c>
    </row>
    <row r="286" spans="1:6" s="122" customFormat="1" ht="12.75" customHeight="1" x14ac:dyDescent="0.2">
      <c r="A286" s="261"/>
      <c r="B286" s="262"/>
      <c r="C286" s="263"/>
      <c r="D286" s="264"/>
      <c r="E286" s="265"/>
      <c r="F286" s="266"/>
    </row>
    <row r="287" spans="1:6" s="122" customFormat="1" ht="12.75" customHeight="1" x14ac:dyDescent="0.2">
      <c r="A287" s="129"/>
      <c r="B287" s="176"/>
      <c r="C287" s="177"/>
      <c r="D287" s="178"/>
      <c r="E287" s="135"/>
      <c r="F287" s="136"/>
    </row>
    <row r="288" spans="1:6" s="122" customFormat="1" ht="12.75" customHeight="1" x14ac:dyDescent="0.2">
      <c r="A288" s="129"/>
      <c r="B288" s="267"/>
      <c r="C288" s="268"/>
      <c r="D288" s="179"/>
      <c r="E288" s="269"/>
      <c r="F288" s="270"/>
    </row>
    <row r="289" spans="1:6" s="122" customFormat="1" ht="12.75" customHeight="1" x14ac:dyDescent="0.2">
      <c r="A289" s="129"/>
      <c r="B289" s="267"/>
      <c r="C289" s="268"/>
      <c r="D289" s="179"/>
      <c r="E289" s="269"/>
      <c r="F289" s="270"/>
    </row>
    <row r="290" spans="1:6" s="122" customFormat="1" ht="12.75" customHeight="1" x14ac:dyDescent="0.2">
      <c r="A290" s="129"/>
      <c r="B290" s="176"/>
      <c r="C290" s="177"/>
      <c r="D290" s="178"/>
      <c r="E290" s="269"/>
      <c r="F290" s="270"/>
    </row>
    <row r="291" spans="1:6" s="122" customFormat="1" ht="14.25" customHeight="1" x14ac:dyDescent="0.2">
      <c r="A291" s="129"/>
      <c r="B291" s="176"/>
      <c r="C291" s="177"/>
      <c r="D291" s="178"/>
      <c r="E291" s="135"/>
      <c r="F291" s="136"/>
    </row>
    <row r="292" spans="1:6" s="122" customFormat="1" ht="12.75" customHeight="1" x14ac:dyDescent="0.2">
      <c r="A292" s="129"/>
      <c r="B292" s="176"/>
      <c r="C292" s="177"/>
      <c r="D292" s="178"/>
      <c r="E292" s="135"/>
      <c r="F292" s="136"/>
    </row>
    <row r="293" spans="1:6" s="122" customFormat="1" ht="12.75" customHeight="1" x14ac:dyDescent="0.2">
      <c r="A293" s="129"/>
      <c r="B293" s="176"/>
      <c r="C293" s="177"/>
      <c r="D293" s="178"/>
      <c r="E293" s="135"/>
      <c r="F293" s="136"/>
    </row>
    <row r="294" spans="1:6" s="122" customFormat="1" ht="12.75" customHeight="1" x14ac:dyDescent="0.2">
      <c r="A294" s="738"/>
      <c r="B294" s="738"/>
      <c r="C294" s="268"/>
      <c r="D294" s="179"/>
      <c r="E294" s="216"/>
      <c r="F294" s="136"/>
    </row>
    <row r="295" spans="1:6" s="122" customFormat="1" ht="12.75" customHeight="1" x14ac:dyDescent="0.2">
      <c r="A295" s="130"/>
      <c r="B295" s="271"/>
      <c r="C295" s="268"/>
      <c r="D295" s="179" t="s">
        <v>20</v>
      </c>
      <c r="E295" s="216"/>
      <c r="F295" s="136"/>
    </row>
    <row r="296" spans="1:6" s="122" customFormat="1" ht="12.75" customHeight="1" x14ac:dyDescent="0.2">
      <c r="A296" s="130"/>
      <c r="B296" s="271"/>
      <c r="C296" s="268"/>
      <c r="D296" s="179"/>
      <c r="E296" s="216"/>
      <c r="F296" s="136"/>
    </row>
    <row r="297" spans="1:6" s="122" customFormat="1" ht="12.75" customHeight="1" x14ac:dyDescent="0.2">
      <c r="A297" s="130"/>
      <c r="B297" s="271"/>
      <c r="C297" s="268"/>
      <c r="D297" s="179"/>
      <c r="E297" s="216"/>
      <c r="F297" s="136"/>
    </row>
    <row r="298" spans="1:6" s="122" customFormat="1" ht="12.75" customHeight="1" x14ac:dyDescent="0.2">
      <c r="A298" s="130"/>
      <c r="B298" s="271"/>
      <c r="C298" s="268"/>
      <c r="D298" s="179"/>
      <c r="E298" s="216"/>
      <c r="F298" s="136"/>
    </row>
    <row r="299" spans="1:6" s="122" customFormat="1" ht="12.75" customHeight="1" x14ac:dyDescent="0.2">
      <c r="A299" s="130"/>
      <c r="B299" s="271"/>
      <c r="C299" s="268"/>
      <c r="D299" s="179"/>
      <c r="E299" s="216"/>
      <c r="F299" s="136"/>
    </row>
    <row r="300" spans="1:6" s="122" customFormat="1" ht="12.75" customHeight="1" x14ac:dyDescent="0.2">
      <c r="A300" s="130"/>
      <c r="B300" s="271"/>
      <c r="C300" s="268"/>
      <c r="D300" s="179"/>
      <c r="E300" s="216"/>
      <c r="F300" s="136"/>
    </row>
    <row r="301" spans="1:6" s="122" customFormat="1" ht="12.75" customHeight="1" x14ac:dyDescent="0.2">
      <c r="A301" s="130"/>
      <c r="B301" s="271"/>
      <c r="C301" s="268"/>
      <c r="D301" s="179"/>
      <c r="E301" s="216"/>
      <c r="F301" s="136"/>
    </row>
    <row r="302" spans="1:6" s="122" customFormat="1" ht="12.75" customHeight="1" x14ac:dyDescent="0.2">
      <c r="A302" s="130"/>
      <c r="B302" s="271"/>
      <c r="C302" s="268"/>
      <c r="D302" s="179"/>
      <c r="E302" s="216"/>
      <c r="F302" s="136"/>
    </row>
    <row r="303" spans="1:6" s="122" customFormat="1" x14ac:dyDescent="0.2">
      <c r="A303" s="130"/>
      <c r="B303" s="271"/>
      <c r="C303" s="268"/>
      <c r="D303" s="179" t="s">
        <v>197</v>
      </c>
      <c r="E303" s="216"/>
      <c r="F303" s="136"/>
    </row>
    <row r="304" spans="1:6" x14ac:dyDescent="0.2">
      <c r="A304" s="131"/>
      <c r="B304" s="132"/>
      <c r="C304" s="133"/>
      <c r="D304" s="134"/>
      <c r="E304" s="135"/>
      <c r="F304" s="136"/>
    </row>
    <row r="305" spans="1:6" x14ac:dyDescent="0.2">
      <c r="A305" s="131"/>
      <c r="B305" s="132"/>
      <c r="C305" s="133"/>
      <c r="D305" s="134"/>
      <c r="E305" s="135"/>
      <c r="F305" s="136"/>
    </row>
    <row r="306" spans="1:6" x14ac:dyDescent="0.2">
      <c r="A306" s="131"/>
      <c r="B306" s="132"/>
      <c r="C306" s="133"/>
      <c r="D306" s="134"/>
      <c r="E306" s="135"/>
      <c r="F306" s="136"/>
    </row>
    <row r="307" spans="1:6" x14ac:dyDescent="0.2">
      <c r="A307" s="131"/>
      <c r="B307" s="132"/>
      <c r="C307" s="133"/>
      <c r="D307" s="134"/>
    </row>
  </sheetData>
  <mergeCells count="20">
    <mergeCell ref="A294:B294"/>
    <mergeCell ref="A261:C261"/>
    <mergeCell ref="A283:E283"/>
    <mergeCell ref="A284:E284"/>
    <mergeCell ref="A285:E285"/>
    <mergeCell ref="A179:E179"/>
    <mergeCell ref="A193:E193"/>
    <mergeCell ref="A256:E256"/>
    <mergeCell ref="A15:F15"/>
    <mergeCell ref="A1:F1"/>
    <mergeCell ref="A10:F10"/>
    <mergeCell ref="A12:F12"/>
    <mergeCell ref="A13:F13"/>
    <mergeCell ref="A14:F14"/>
    <mergeCell ref="A16:F16"/>
    <mergeCell ref="A20:F20"/>
    <mergeCell ref="A64:E64"/>
    <mergeCell ref="A87:E87"/>
    <mergeCell ref="A148:E148"/>
    <mergeCell ref="A230:E230"/>
  </mergeCells>
  <conditionalFormatting sqref="F24:F31 F51:F143 F145:F150 F181 F153:F178 F234:F255">
    <cfRule type="cellIs" dxfId="30" priority="55" stopIfTrue="1" operator="equal">
      <formula>0</formula>
    </cfRule>
    <cfRule type="cellIs" dxfId="29" priority="56" stopIfTrue="1" operator="equal">
      <formula>0</formula>
    </cfRule>
    <cfRule type="cellIs" priority="57" stopIfTrue="1" operator="equal">
      <formula>0</formula>
    </cfRule>
    <cfRule type="cellIs" dxfId="28" priority="58" stopIfTrue="1" operator="equal">
      <formula>0</formula>
    </cfRule>
  </conditionalFormatting>
  <conditionalFormatting sqref="F283:F285 F24:F31 F263:F270 F51:F143 F145:F150 F153:F181 F195:F231 F272 F274 F276:F278 F234:F260">
    <cfRule type="cellIs" dxfId="27" priority="54" stopIfTrue="1" operator="equal">
      <formula>0</formula>
    </cfRule>
  </conditionalFormatting>
  <conditionalFormatting sqref="F24:F31 F51:F143 F145:F150 F181 F178">
    <cfRule type="cellIs" dxfId="26" priority="52" stopIfTrue="1" operator="equal">
      <formula>0</formula>
    </cfRule>
    <cfRule type="cellIs" dxfId="25" priority="53" stopIfTrue="1" operator="equal">
      <formula>0</formula>
    </cfRule>
  </conditionalFormatting>
  <conditionalFormatting sqref="F203:F229">
    <cfRule type="cellIs" dxfId="24" priority="41" operator="equal">
      <formula>0</formula>
    </cfRule>
    <cfRule type="cellIs" dxfId="23" priority="42" operator="equal">
      <formula>900</formula>
    </cfRule>
  </conditionalFormatting>
  <conditionalFormatting sqref="F32:F33">
    <cfRule type="cellIs" dxfId="22" priority="36" stopIfTrue="1" operator="equal">
      <formula>0</formula>
    </cfRule>
  </conditionalFormatting>
  <conditionalFormatting sqref="F32:F33">
    <cfRule type="cellIs" dxfId="21" priority="37" stopIfTrue="1" operator="equal">
      <formula>0</formula>
    </cfRule>
    <cfRule type="cellIs" dxfId="20" priority="38" stopIfTrue="1" operator="equal">
      <formula>0</formula>
    </cfRule>
    <cfRule type="cellIs" priority="39" stopIfTrue="1" operator="equal">
      <formula>0</formula>
    </cfRule>
    <cfRule type="cellIs" dxfId="19" priority="40" stopIfTrue="1" operator="equal">
      <formula>0</formula>
    </cfRule>
  </conditionalFormatting>
  <conditionalFormatting sqref="F34:F50">
    <cfRule type="cellIs" dxfId="18" priority="32" stopIfTrue="1" operator="equal">
      <formula>0</formula>
    </cfRule>
    <cfRule type="cellIs" dxfId="17" priority="33" stopIfTrue="1" operator="equal">
      <formula>0</formula>
    </cfRule>
    <cfRule type="cellIs" priority="34" stopIfTrue="1" operator="equal">
      <formula>0</formula>
    </cfRule>
    <cfRule type="cellIs" dxfId="16" priority="35" stopIfTrue="1" operator="equal">
      <formula>0</formula>
    </cfRule>
  </conditionalFormatting>
  <conditionalFormatting sqref="F34:F50">
    <cfRule type="cellIs" dxfId="15" priority="31" stopIfTrue="1" operator="equal">
      <formula>0</formula>
    </cfRule>
  </conditionalFormatting>
  <conditionalFormatting sqref="F34:F36">
    <cfRule type="cellIs" dxfId="14" priority="29" stopIfTrue="1" operator="equal">
      <formula>0</formula>
    </cfRule>
    <cfRule type="cellIs" dxfId="13" priority="30" stopIfTrue="1" operator="equal">
      <formula>0</formula>
    </cfRule>
  </conditionalFormatting>
  <conditionalFormatting sqref="F144">
    <cfRule type="cellIs" dxfId="12" priority="25" stopIfTrue="1" operator="equal">
      <formula>0</formula>
    </cfRule>
    <cfRule type="cellIs" dxfId="11" priority="26" stopIfTrue="1" operator="equal">
      <formula>0</formula>
    </cfRule>
    <cfRule type="cellIs" priority="27" stopIfTrue="1" operator="equal">
      <formula>0</formula>
    </cfRule>
    <cfRule type="cellIs" dxfId="10" priority="28" stopIfTrue="1" operator="equal">
      <formula>0</formula>
    </cfRule>
  </conditionalFormatting>
  <conditionalFormatting sqref="F144">
    <cfRule type="cellIs" dxfId="9" priority="24" stopIfTrue="1" operator="equal">
      <formula>0</formula>
    </cfRule>
  </conditionalFormatting>
  <conditionalFormatting sqref="F144">
    <cfRule type="cellIs" dxfId="8" priority="22" stopIfTrue="1" operator="equal">
      <formula>0</formula>
    </cfRule>
    <cfRule type="cellIs" dxfId="7" priority="23" stopIfTrue="1" operator="equal">
      <formula>0</formula>
    </cfRule>
  </conditionalFormatting>
  <conditionalFormatting sqref="F186:F192">
    <cfRule type="cellIs" dxfId="6" priority="11" stopIfTrue="1" operator="equal">
      <formula>0</formula>
    </cfRule>
    <cfRule type="cellIs" dxfId="5" priority="12" stopIfTrue="1" operator="equal">
      <formula>0</formula>
    </cfRule>
    <cfRule type="cellIs" priority="13" stopIfTrue="1" operator="equal">
      <formula>0</formula>
    </cfRule>
    <cfRule type="cellIs" dxfId="4" priority="14" stopIfTrue="1" operator="equal">
      <formula>0</formula>
    </cfRule>
  </conditionalFormatting>
  <conditionalFormatting sqref="F182:F194">
    <cfRule type="cellIs" dxfId="3" priority="10" stopIfTrue="1" operator="equal">
      <formula>0</formula>
    </cfRule>
  </conditionalFormatting>
  <conditionalFormatting sqref="F271">
    <cfRule type="cellIs" dxfId="2" priority="4" stopIfTrue="1" operator="equal">
      <formula>0</formula>
    </cfRule>
  </conditionalFormatting>
  <conditionalFormatting sqref="F275">
    <cfRule type="cellIs" dxfId="1" priority="1" stopIfTrue="1" operator="equal">
      <formula>0</formula>
    </cfRule>
  </conditionalFormatting>
  <conditionalFormatting sqref="F273">
    <cfRule type="cellIs" dxfId="0" priority="2" stopIfTrue="1" operator="equal">
      <formula>0</formula>
    </cfRule>
  </conditionalFormatting>
  <pageMargins left="0.98425196850393704" right="0.39370078740157483" top="0.98425196850393704" bottom="0.94488188976377963" header="0.31496062992125984" footer="0.23622047244094491"/>
  <pageSetup paperSize="9" scale="29" orientation="portrait" r:id="rId1"/>
  <headerFooter>
    <oddHeader>&amp;L      &amp;G
       inženjerstvo,projektiranje
          i tehničke djelatnosti&amp;CGrađevina: 
ZGRADA OPĆINSKOG DOMA, 
Trg dr. Franje Tuđmana 1, 21403 Sutivan
k.č.459*, 1020/1, K.O. Sutivan          
 &amp;RTD 902/18-IZV         
(MAPA 3)</oddHeader>
    <oddFooter>&amp;L
 Investitor: OPĆINA SUTIVAN, Trg dr. Franje Tuđmana 1, 21403 Sutivan
 Glavni projektant:JOSIPA RUŽIĆ, dipl.ing.arh 
 Projektant: Denis Peruzović, d.i.s&amp;RZOP:ODS ; T.D.902/18-IZV
travanj 2018. god 
str. &amp;P</oddFooter>
  </headerFooter>
  <rowBreaks count="8" manualBreakCount="8">
    <brk id="55" max="5" man="1"/>
    <brk id="65" max="5" man="1"/>
    <brk id="88" max="5" man="1"/>
    <brk id="149" max="5" man="1"/>
    <brk id="180" max="5" man="1"/>
    <brk id="194" max="5" man="1"/>
    <brk id="230" max="5" man="1"/>
    <brk id="257" max="5"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13</vt:i4>
      </vt:variant>
    </vt:vector>
  </HeadingPairs>
  <TitlesOfParts>
    <vt:vector size="20" baseType="lpstr">
      <vt:lpstr>NASLOVNICA</vt:lpstr>
      <vt:lpstr>REKAPITULACIJA SVIH RADOVA</vt:lpstr>
      <vt:lpstr>OPĆE NAPOMENE</vt:lpstr>
      <vt:lpstr>RESTAURATORSKI RADOVI</vt:lpstr>
      <vt:lpstr>GRAĐEVINSKO OBRTNICKI_O</vt:lpstr>
      <vt:lpstr>ELEKTRO radovi_O</vt:lpstr>
      <vt:lpstr>ViK _O</vt:lpstr>
      <vt:lpstr>'ELEKTRO radovi_O'!Ispis_naslova</vt:lpstr>
      <vt:lpstr>'GRAĐEVINSKO OBRTNICKI_O'!Ispis_naslova</vt:lpstr>
      <vt:lpstr>NASLOVNICA!Ispis_naslova</vt:lpstr>
      <vt:lpstr>'REKAPITULACIJA SVIH RADOVA'!Ispis_naslova</vt:lpstr>
      <vt:lpstr>'RESTAURATORSKI RADOVI'!Ispis_naslova</vt:lpstr>
      <vt:lpstr>'ViK _O'!Ispis_naslova</vt:lpstr>
      <vt:lpstr>'ELEKTRO radovi_O'!Podrucje_ispisa</vt:lpstr>
      <vt:lpstr>'GRAĐEVINSKO OBRTNICKI_O'!Podrucje_ispisa</vt:lpstr>
      <vt:lpstr>NASLOVNICA!Podrucje_ispisa</vt:lpstr>
      <vt:lpstr>'OPĆE NAPOMENE'!Podrucje_ispisa</vt:lpstr>
      <vt:lpstr>'REKAPITULACIJA SVIH RADOVA'!Podrucje_ispisa</vt:lpstr>
      <vt:lpstr>'RESTAURATORSKI RADOVI'!Podrucje_ispisa</vt:lpstr>
      <vt:lpstr>'ViK _O'!Podrucje_ispisa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HGPC</cp:lastModifiedBy>
  <cp:lastPrinted>2019-10-16T10:40:41Z</cp:lastPrinted>
  <dcterms:created xsi:type="dcterms:W3CDTF">2018-05-25T08:38:23Z</dcterms:created>
  <dcterms:modified xsi:type="dcterms:W3CDTF">2021-10-22T08:02:09Z</dcterms:modified>
</cp:coreProperties>
</file>